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araa\Desktop\Business Plans Templates\Templets\Second Draft\"/>
    </mc:Choice>
  </mc:AlternateContent>
  <bookViews>
    <workbookView xWindow="30" yWindow="285" windowWidth="14385" windowHeight="6975"/>
  </bookViews>
  <sheets>
    <sheet name="PL" sheetId="3" r:id="rId1"/>
    <sheet name="BS" sheetId="1" r:id="rId2"/>
    <sheet name="CF - Indirect" sheetId="5" r:id="rId3"/>
    <sheet name="CF - Direct" sheetId="4" state="hidden" r:id="rId4"/>
    <sheet name="RATIOS" sheetId="2" r:id="rId5"/>
  </sheets>
  <definedNames>
    <definedName name="_xlnm.Print_Area" localSheetId="1">BS!$B$1:$G$50</definedName>
    <definedName name="_xlnm.Print_Area" localSheetId="3">'CF - Direct'!$A$1:$R$44</definedName>
    <definedName name="_xlnm.Print_Area" localSheetId="0">PL!$B$1:$G$28</definedName>
    <definedName name="_xlnm.Print_Area" localSheetId="4">RATIOS!$B$2:$G$33</definedName>
  </definedNames>
  <calcPr calcId="162913"/>
</workbook>
</file>

<file path=xl/calcChain.xml><?xml version="1.0" encoding="utf-8"?>
<calcChain xmlns="http://schemas.openxmlformats.org/spreadsheetml/2006/main">
  <c r="D28" i="2" l="1"/>
  <c r="E28" i="2"/>
  <c r="F28" i="2"/>
  <c r="G28" i="2"/>
  <c r="C28" i="2"/>
  <c r="E23" i="2"/>
  <c r="F23" i="2"/>
  <c r="G23" i="2"/>
  <c r="D23" i="2"/>
  <c r="E19" i="2"/>
  <c r="F19" i="2"/>
  <c r="G19" i="2"/>
  <c r="D19" i="2"/>
  <c r="C23" i="2"/>
  <c r="C19" i="2"/>
  <c r="E10" i="5" l="1"/>
  <c r="F10" i="5"/>
  <c r="G10" i="5"/>
  <c r="D10" i="5"/>
  <c r="D45" i="1"/>
  <c r="E45" i="1" s="1"/>
  <c r="F45" i="1" s="1"/>
  <c r="G45" i="1" s="1"/>
  <c r="C45" i="1"/>
  <c r="F36" i="5"/>
  <c r="D47" i="1"/>
  <c r="E47" i="1" s="1"/>
  <c r="C47" i="1"/>
  <c r="C38" i="5"/>
  <c r="D37" i="5" l="1"/>
  <c r="F47" i="1"/>
  <c r="G47" i="1" s="1"/>
  <c r="G37" i="5" s="1"/>
  <c r="E37" i="5"/>
  <c r="E22" i="2"/>
  <c r="F22" i="2"/>
  <c r="G22" i="2"/>
  <c r="E21" i="2"/>
  <c r="F21" i="2"/>
  <c r="G21" i="2"/>
  <c r="D22" i="2"/>
  <c r="C22" i="2"/>
  <c r="D21" i="2"/>
  <c r="C21" i="2"/>
  <c r="B3" i="1"/>
  <c r="B3" i="5" s="1"/>
  <c r="F37" i="5" l="1"/>
  <c r="E25" i="5"/>
  <c r="F25" i="5"/>
  <c r="G25" i="5"/>
  <c r="D25" i="5"/>
  <c r="E10" i="2" l="1"/>
  <c r="F10" i="2"/>
  <c r="G10" i="2"/>
  <c r="D10" i="2"/>
  <c r="G20" i="2"/>
  <c r="C10" i="2"/>
  <c r="D20" i="2"/>
  <c r="E20" i="2"/>
  <c r="F20" i="2"/>
  <c r="C20" i="2"/>
  <c r="C15" i="1"/>
  <c r="C20" i="1"/>
  <c r="D20" i="1"/>
  <c r="E20" i="1"/>
  <c r="F20" i="1"/>
  <c r="G20" i="1"/>
  <c r="C21" i="1"/>
  <c r="D21" i="1" s="1"/>
  <c r="E21" i="1" s="1"/>
  <c r="F21" i="1" s="1"/>
  <c r="G21" i="1" s="1"/>
  <c r="C36" i="1"/>
  <c r="C27" i="2" s="1"/>
  <c r="D36" i="1"/>
  <c r="E36" i="1"/>
  <c r="F36" i="1"/>
  <c r="G36" i="1"/>
  <c r="C39" i="1"/>
  <c r="D39" i="1"/>
  <c r="E39" i="1"/>
  <c r="F39" i="1"/>
  <c r="G39" i="1"/>
  <c r="B22" i="5"/>
  <c r="B21" i="5"/>
  <c r="B20" i="5"/>
  <c r="B19" i="5"/>
  <c r="B17" i="5"/>
  <c r="B16" i="5"/>
  <c r="B15" i="5"/>
  <c r="B14" i="5"/>
  <c r="B13" i="5"/>
  <c r="B12" i="5"/>
  <c r="E31" i="5"/>
  <c r="F31" i="5"/>
  <c r="G31" i="5"/>
  <c r="E32" i="5"/>
  <c r="F32" i="5"/>
  <c r="G32" i="5"/>
  <c r="E33" i="5"/>
  <c r="F33" i="5"/>
  <c r="G33" i="5"/>
  <c r="E34" i="5"/>
  <c r="F34" i="5"/>
  <c r="G34" i="5"/>
  <c r="E35" i="5"/>
  <c r="F35" i="5"/>
  <c r="G35" i="5"/>
  <c r="E36" i="5"/>
  <c r="G36" i="5"/>
  <c r="D36" i="5"/>
  <c r="B37" i="5"/>
  <c r="B36" i="5"/>
  <c r="D35" i="5"/>
  <c r="D34" i="5"/>
  <c r="D33" i="5"/>
  <c r="D32" i="5"/>
  <c r="D31" i="5"/>
  <c r="C41" i="5"/>
  <c r="E26" i="5"/>
  <c r="F26" i="5"/>
  <c r="G26" i="5"/>
  <c r="E27" i="5"/>
  <c r="F27" i="5"/>
  <c r="G27" i="5"/>
  <c r="E28" i="5"/>
  <c r="F28" i="5"/>
  <c r="G28" i="5"/>
  <c r="D26" i="5"/>
  <c r="D27" i="5"/>
  <c r="D28" i="5"/>
  <c r="E12" i="5"/>
  <c r="F12" i="5"/>
  <c r="G12" i="5"/>
  <c r="E13" i="5"/>
  <c r="F13" i="5"/>
  <c r="G13" i="5"/>
  <c r="E14" i="5"/>
  <c r="F14" i="5"/>
  <c r="G14" i="5"/>
  <c r="E15" i="5"/>
  <c r="F15" i="5"/>
  <c r="G15" i="5"/>
  <c r="E16" i="5"/>
  <c r="F16" i="5"/>
  <c r="G16" i="5"/>
  <c r="E17" i="5"/>
  <c r="F17" i="5"/>
  <c r="G17" i="5"/>
  <c r="E19" i="5"/>
  <c r="F19" i="5"/>
  <c r="G19" i="5"/>
  <c r="E20" i="5"/>
  <c r="F20" i="5"/>
  <c r="G20" i="5"/>
  <c r="E21" i="5"/>
  <c r="F21" i="5"/>
  <c r="G21" i="5"/>
  <c r="E22" i="5"/>
  <c r="F22" i="5"/>
  <c r="G22" i="5"/>
  <c r="D22" i="5"/>
  <c r="D21" i="5"/>
  <c r="D20" i="5"/>
  <c r="D19" i="5"/>
  <c r="D13" i="5"/>
  <c r="D14" i="5"/>
  <c r="D15" i="5"/>
  <c r="D16" i="5"/>
  <c r="D17" i="5"/>
  <c r="D12" i="5"/>
  <c r="B34" i="5"/>
  <c r="B33" i="5"/>
  <c r="B32" i="5"/>
  <c r="B31" i="5"/>
  <c r="C42" i="5"/>
  <c r="D40" i="5" s="1"/>
  <c r="D9" i="5"/>
  <c r="E9" i="5"/>
  <c r="F9" i="5"/>
  <c r="G9" i="5"/>
  <c r="E29" i="5" l="1"/>
  <c r="E41" i="1"/>
  <c r="D29" i="5"/>
  <c r="C18" i="2"/>
  <c r="G29" i="5"/>
  <c r="F29" i="5"/>
  <c r="G22" i="1"/>
  <c r="F22" i="1"/>
  <c r="D22" i="1"/>
  <c r="D25" i="1" s="1"/>
  <c r="E22" i="1"/>
  <c r="E25" i="1" s="1"/>
  <c r="F41" i="1"/>
  <c r="G41" i="1"/>
  <c r="D41" i="1"/>
  <c r="C41" i="1"/>
  <c r="C26" i="2"/>
  <c r="C22" i="1"/>
  <c r="C25" i="2"/>
  <c r="C25" i="1" l="1"/>
  <c r="C27" i="1" s="1"/>
  <c r="G17" i="2"/>
  <c r="F25" i="1"/>
  <c r="G25" i="1"/>
  <c r="D17" i="2"/>
  <c r="E17" i="2"/>
  <c r="F17" i="2"/>
  <c r="C17" i="2"/>
  <c r="E38" i="5"/>
  <c r="D38" i="5"/>
  <c r="C29" i="2" l="1"/>
  <c r="C16" i="2"/>
  <c r="F38" i="5"/>
  <c r="B3" i="4"/>
  <c r="G38" i="5" l="1"/>
  <c r="N8" i="4"/>
  <c r="N12" i="4"/>
  <c r="N19" i="4"/>
  <c r="N20" i="4"/>
  <c r="N21" i="4"/>
  <c r="N22" i="4"/>
  <c r="N23" i="4"/>
  <c r="N24" i="4"/>
  <c r="N25" i="4"/>
  <c r="N26" i="4"/>
  <c r="N27" i="4"/>
  <c r="N18" i="4"/>
  <c r="N16" i="4"/>
  <c r="N15" i="4"/>
  <c r="N9" i="4"/>
  <c r="B39" i="4"/>
  <c r="B17" i="4"/>
  <c r="B28" i="4"/>
  <c r="B33" i="4"/>
  <c r="B41" i="4" s="1"/>
  <c r="B10" i="4"/>
  <c r="B13" i="4"/>
  <c r="D10" i="3"/>
  <c r="D18" i="3"/>
  <c r="E10" i="3"/>
  <c r="E18" i="3"/>
  <c r="F10" i="3"/>
  <c r="F18" i="3"/>
  <c r="G10" i="3"/>
  <c r="G18" i="3"/>
  <c r="C10" i="3"/>
  <c r="C11" i="2" s="1"/>
  <c r="C18" i="3"/>
  <c r="C10" i="4"/>
  <c r="C13" i="4"/>
  <c r="C42" i="4" s="1"/>
  <c r="C17" i="4"/>
  <c r="C41" i="4" s="1"/>
  <c r="C28" i="4"/>
  <c r="C33" i="4"/>
  <c r="C39" i="4"/>
  <c r="O10" i="4"/>
  <c r="P10" i="4"/>
  <c r="P17" i="4"/>
  <c r="P41" i="4" s="1"/>
  <c r="P28" i="4"/>
  <c r="P39" i="4"/>
  <c r="P33" i="4"/>
  <c r="O17" i="4"/>
  <c r="O41" i="4" s="1"/>
  <c r="O28" i="4"/>
  <c r="O39" i="4"/>
  <c r="O33" i="4"/>
  <c r="M10" i="4"/>
  <c r="M13" i="4" s="1"/>
  <c r="M42" i="4" s="1"/>
  <c r="M17" i="4"/>
  <c r="M41" i="4"/>
  <c r="M28" i="4"/>
  <c r="M39" i="4"/>
  <c r="M33" i="4"/>
  <c r="D10" i="4"/>
  <c r="D13" i="4" s="1"/>
  <c r="D42" i="4" s="1"/>
  <c r="E10" i="4"/>
  <c r="F10" i="4"/>
  <c r="F13" i="4"/>
  <c r="G10" i="4"/>
  <c r="G13" i="4" s="1"/>
  <c r="G42" i="4" s="1"/>
  <c r="H10" i="4"/>
  <c r="I10" i="4"/>
  <c r="J10" i="4"/>
  <c r="J13" i="4" s="1"/>
  <c r="K10" i="4"/>
  <c r="L10" i="4"/>
  <c r="N11" i="4"/>
  <c r="D17" i="4"/>
  <c r="D41" i="4" s="1"/>
  <c r="E17" i="4"/>
  <c r="F17" i="4"/>
  <c r="F41" i="4" s="1"/>
  <c r="F42" i="4" s="1"/>
  <c r="N17" i="4"/>
  <c r="G17" i="4"/>
  <c r="G41" i="4" s="1"/>
  <c r="H17" i="4"/>
  <c r="I17" i="4"/>
  <c r="J17" i="4"/>
  <c r="J41" i="4" s="1"/>
  <c r="K17" i="4"/>
  <c r="L17" i="4"/>
  <c r="D28" i="4"/>
  <c r="N28" i="4" s="1"/>
  <c r="E28" i="4"/>
  <c r="F28" i="4"/>
  <c r="G28" i="4"/>
  <c r="H28" i="4"/>
  <c r="H41" i="4" s="1"/>
  <c r="I28" i="4"/>
  <c r="J28" i="4"/>
  <c r="K28" i="4"/>
  <c r="L28" i="4"/>
  <c r="D39" i="4"/>
  <c r="E39" i="4"/>
  <c r="F39" i="4"/>
  <c r="G39" i="4"/>
  <c r="H39" i="4"/>
  <c r="I39" i="4"/>
  <c r="J39" i="4"/>
  <c r="N39" i="4" s="1"/>
  <c r="K39" i="4"/>
  <c r="L39" i="4"/>
  <c r="D33" i="4"/>
  <c r="E33" i="4"/>
  <c r="F33" i="4"/>
  <c r="G33" i="4"/>
  <c r="H33" i="4"/>
  <c r="I33" i="4"/>
  <c r="J33" i="4"/>
  <c r="K33" i="4"/>
  <c r="L33" i="4"/>
  <c r="L41" i="4" s="1"/>
  <c r="N43" i="4"/>
  <c r="Q39" i="4"/>
  <c r="R39" i="4"/>
  <c r="Q33" i="4"/>
  <c r="Q41" i="4" s="1"/>
  <c r="R33" i="4"/>
  <c r="Q28" i="4"/>
  <c r="R28" i="4"/>
  <c r="R17" i="4"/>
  <c r="R41" i="4" s="1"/>
  <c r="Q17" i="4"/>
  <c r="Q10" i="4"/>
  <c r="R10" i="4"/>
  <c r="E13" i="4"/>
  <c r="H13" i="4"/>
  <c r="H42" i="4" s="1"/>
  <c r="I13" i="4"/>
  <c r="I42" i="4" s="1"/>
  <c r="K13" i="4"/>
  <c r="L13" i="4"/>
  <c r="L42" i="4" s="1"/>
  <c r="N38" i="4"/>
  <c r="N35" i="4"/>
  <c r="N37" i="4"/>
  <c r="N36" i="4"/>
  <c r="N34" i="4"/>
  <c r="N32" i="4"/>
  <c r="N31" i="4"/>
  <c r="N30" i="4"/>
  <c r="N29" i="4"/>
  <c r="K41" i="4"/>
  <c r="K42" i="4" s="1"/>
  <c r="I41" i="4"/>
  <c r="E41" i="4"/>
  <c r="E42" i="4"/>
  <c r="P13" i="4"/>
  <c r="O13" i="4"/>
  <c r="N10" i="4"/>
  <c r="N13" i="4" s="1"/>
  <c r="G11" i="2" l="1"/>
  <c r="F11" i="2"/>
  <c r="E11" i="2"/>
  <c r="D11" i="2"/>
  <c r="D20" i="3"/>
  <c r="G20" i="3"/>
  <c r="F20" i="3"/>
  <c r="E20" i="3"/>
  <c r="O42" i="4"/>
  <c r="C20" i="3"/>
  <c r="B42" i="4"/>
  <c r="B44" i="4" s="1"/>
  <c r="C43" i="4" s="1"/>
  <c r="C44" i="4" s="1"/>
  <c r="D43" i="4" s="1"/>
  <c r="D44" i="4" s="1"/>
  <c r="E43" i="4" s="1"/>
  <c r="E44" i="4" s="1"/>
  <c r="F43" i="4" s="1"/>
  <c r="F44" i="4" s="1"/>
  <c r="G43" i="4" s="1"/>
  <c r="G44" i="4" s="1"/>
  <c r="H43" i="4" s="1"/>
  <c r="H44" i="4" s="1"/>
  <c r="I43" i="4" s="1"/>
  <c r="I44" i="4" s="1"/>
  <c r="J43" i="4" s="1"/>
  <c r="P42" i="4"/>
  <c r="J42" i="4"/>
  <c r="N33" i="4"/>
  <c r="N41" i="4" s="1"/>
  <c r="N42" i="4" s="1"/>
  <c r="N44" i="4" s="1"/>
  <c r="O43" i="4" s="1"/>
  <c r="O44" i="4" s="1"/>
  <c r="P43" i="4" s="1"/>
  <c r="F23" i="3" l="1"/>
  <c r="F28" i="3" s="1"/>
  <c r="F12" i="2"/>
  <c r="E23" i="3"/>
  <c r="E12" i="2"/>
  <c r="C23" i="3"/>
  <c r="C28" i="3" s="1"/>
  <c r="C12" i="2"/>
  <c r="G23" i="3"/>
  <c r="G12" i="2"/>
  <c r="D23" i="3"/>
  <c r="D28" i="3" s="1"/>
  <c r="D12" i="2"/>
  <c r="E28" i="3"/>
  <c r="Q13" i="4"/>
  <c r="Q42" i="4" s="1"/>
  <c r="R13" i="4"/>
  <c r="R42" i="4" s="1"/>
  <c r="P44" i="4"/>
  <c r="Q43" i="4" s="1"/>
  <c r="J44" i="4"/>
  <c r="K43" i="4" s="1"/>
  <c r="K44" i="4" s="1"/>
  <c r="L43" i="4" s="1"/>
  <c r="L44" i="4" s="1"/>
  <c r="M43" i="4" s="1"/>
  <c r="M44" i="4" s="1"/>
  <c r="D44" i="1" l="1"/>
  <c r="G14" i="2"/>
  <c r="G33" i="2" s="1"/>
  <c r="G32" i="2"/>
  <c r="E32" i="2"/>
  <c r="E14" i="2"/>
  <c r="E33" i="2" s="1"/>
  <c r="G28" i="3"/>
  <c r="D32" i="2"/>
  <c r="D14" i="2"/>
  <c r="D33" i="2" s="1"/>
  <c r="C32" i="2"/>
  <c r="C14" i="2"/>
  <c r="C33" i="2" s="1"/>
  <c r="F14" i="2"/>
  <c r="F33" i="2" s="1"/>
  <c r="F32" i="2"/>
  <c r="F44" i="1"/>
  <c r="F8" i="5"/>
  <c r="F23" i="5" s="1"/>
  <c r="F41" i="5" s="1"/>
  <c r="F13" i="2"/>
  <c r="C13" i="2"/>
  <c r="C44" i="1"/>
  <c r="C7" i="2"/>
  <c r="E13" i="2"/>
  <c r="E44" i="1"/>
  <c r="E8" i="5"/>
  <c r="E23" i="5" s="1"/>
  <c r="E41" i="5" s="1"/>
  <c r="D8" i="5"/>
  <c r="D23" i="5" s="1"/>
  <c r="D41" i="5" s="1"/>
  <c r="D42" i="5" s="1"/>
  <c r="D13" i="2"/>
  <c r="Q44" i="4"/>
  <c r="R43" i="4" s="1"/>
  <c r="R44" i="4" s="1"/>
  <c r="E40" i="5" l="1"/>
  <c r="E42" i="5" s="1"/>
  <c r="D8" i="1"/>
  <c r="G8" i="5"/>
  <c r="G23" i="5" s="1"/>
  <c r="G41" i="5" s="1"/>
  <c r="C48" i="1"/>
  <c r="C50" i="1" s="1"/>
  <c r="C53" i="1" s="1"/>
  <c r="D43" i="1"/>
  <c r="G44" i="1"/>
  <c r="G13" i="2"/>
  <c r="F40" i="5" l="1"/>
  <c r="F42" i="5" s="1"/>
  <c r="G40" i="5" s="1"/>
  <c r="G42" i="5" s="1"/>
  <c r="G8" i="1" s="1"/>
  <c r="E8" i="1"/>
  <c r="D15" i="1"/>
  <c r="D27" i="2"/>
  <c r="D26" i="2"/>
  <c r="C8" i="2"/>
  <c r="C31" i="2"/>
  <c r="C30" i="2"/>
  <c r="E43" i="1"/>
  <c r="D48" i="1"/>
  <c r="F8" i="1" l="1"/>
  <c r="F15" i="1" s="1"/>
  <c r="G15" i="1"/>
  <c r="G27" i="2"/>
  <c r="G26" i="2"/>
  <c r="D27" i="1"/>
  <c r="D18" i="2"/>
  <c r="D25" i="2"/>
  <c r="E15" i="1"/>
  <c r="E26" i="2"/>
  <c r="E27" i="2"/>
  <c r="D8" i="2"/>
  <c r="D31" i="2"/>
  <c r="D50" i="1"/>
  <c r="D30" i="2"/>
  <c r="F43" i="1"/>
  <c r="E48" i="1"/>
  <c r="F27" i="2" l="1"/>
  <c r="F26" i="2"/>
  <c r="G18" i="2"/>
  <c r="G25" i="2"/>
  <c r="G27" i="1"/>
  <c r="G29" i="2" s="1"/>
  <c r="D53" i="1"/>
  <c r="E18" i="2"/>
  <c r="E25" i="2"/>
  <c r="E27" i="1"/>
  <c r="D29" i="2"/>
  <c r="D16" i="2"/>
  <c r="D7" i="2"/>
  <c r="F25" i="2"/>
  <c r="F18" i="2"/>
  <c r="F27" i="1"/>
  <c r="E31" i="2"/>
  <c r="E8" i="2"/>
  <c r="G43" i="1"/>
  <c r="G48" i="1" s="1"/>
  <c r="F48" i="1"/>
  <c r="E50" i="1"/>
  <c r="E30" i="2"/>
  <c r="E53" i="1" l="1"/>
  <c r="E16" i="2"/>
  <c r="E29" i="2"/>
  <c r="E7" i="2"/>
  <c r="F29" i="2"/>
  <c r="G16" i="2"/>
  <c r="F16" i="2"/>
  <c r="F7" i="2"/>
  <c r="G7" i="2"/>
  <c r="G31" i="2"/>
  <c r="G8" i="2"/>
  <c r="F8" i="2"/>
  <c r="F31" i="2"/>
  <c r="F30" i="2"/>
  <c r="F50" i="1"/>
  <c r="F53" i="1" s="1"/>
  <c r="G30" i="2"/>
  <c r="G50" i="1"/>
  <c r="G53" i="1" s="1"/>
  <c r="C7" i="3" l="1"/>
  <c r="C6" i="5" l="1"/>
  <c r="C4" i="3"/>
  <c r="C6" i="1"/>
  <c r="C4" i="1" s="1"/>
  <c r="B4" i="4" s="1"/>
  <c r="D7" i="3"/>
  <c r="E7" i="3" s="1"/>
  <c r="F7" i="3" s="1"/>
  <c r="G7" i="3" s="1"/>
  <c r="E4" i="3" s="1"/>
  <c r="D6" i="5" l="1"/>
  <c r="E6" i="5" s="1"/>
  <c r="F6" i="5" s="1"/>
  <c r="G6" i="5" s="1"/>
  <c r="E4" i="5" s="1"/>
  <c r="C4" i="5"/>
  <c r="C5" i="2"/>
  <c r="C3" i="2" s="1"/>
  <c r="D6" i="1"/>
  <c r="N6" i="4"/>
  <c r="D5" i="2" l="1"/>
  <c r="E6" i="1"/>
  <c r="B6" i="4"/>
  <c r="C6" i="4" s="1"/>
  <c r="D6" i="4" s="1"/>
  <c r="E6" i="4" s="1"/>
  <c r="F6" i="4" s="1"/>
  <c r="G6" i="4" s="1"/>
  <c r="H6" i="4" s="1"/>
  <c r="I6" i="4" s="1"/>
  <c r="J6" i="4" s="1"/>
  <c r="K6" i="4" s="1"/>
  <c r="L6" i="4" s="1"/>
  <c r="M6" i="4" s="1"/>
  <c r="O6" i="4"/>
  <c r="P6" i="4" s="1"/>
  <c r="Q6" i="4" s="1"/>
  <c r="R6" i="4" s="1"/>
  <c r="F6" i="1" l="1"/>
  <c r="E5" i="2"/>
  <c r="F5" i="2" l="1"/>
  <c r="G6" i="1"/>
  <c r="G5" i="2" l="1"/>
  <c r="E3" i="2" s="1"/>
  <c r="E4" i="1"/>
</calcChain>
</file>

<file path=xl/sharedStrings.xml><?xml version="1.0" encoding="utf-8"?>
<sst xmlns="http://schemas.openxmlformats.org/spreadsheetml/2006/main" count="167" uniqueCount="155">
  <si>
    <t>صافي الذمم المدينه</t>
  </si>
  <si>
    <t xml:space="preserve">المخزون </t>
  </si>
  <si>
    <t>الضرائب المدفوعه مقدماً</t>
  </si>
  <si>
    <t>المعدات والالات</t>
  </si>
  <si>
    <t>الاثاث</t>
  </si>
  <si>
    <t>السيارات</t>
  </si>
  <si>
    <t>العقارات ( مباني / اراضي )</t>
  </si>
  <si>
    <t>مجموع الموجودات الثابته</t>
  </si>
  <si>
    <t>مجمع الاستهلاك المتراكم</t>
  </si>
  <si>
    <t>صافي الموجودات الثابته</t>
  </si>
  <si>
    <t xml:space="preserve">مجموع الموجودات المتداوله </t>
  </si>
  <si>
    <t xml:space="preserve">الاستثمارات طويلة الاجل </t>
  </si>
  <si>
    <t>مجموع الموجودات طويلة الاجل</t>
  </si>
  <si>
    <t xml:space="preserve"> التصنيف / السنوات</t>
  </si>
  <si>
    <t>المصاريف المستحقه</t>
  </si>
  <si>
    <t>قروض قصيرة الاجل</t>
  </si>
  <si>
    <t>ارصدة الذمم الدائنه</t>
  </si>
  <si>
    <t>المطلوبات المتداوله اخرى</t>
  </si>
  <si>
    <t xml:space="preserve">مجموع المطلوبات المتداوله </t>
  </si>
  <si>
    <t>قروض طويلة الاجل</t>
  </si>
  <si>
    <t>مجموع المطلوبات طويلة الاجل</t>
  </si>
  <si>
    <t>رأس المال المدفوع</t>
  </si>
  <si>
    <t>صافي حقوق الملكية</t>
  </si>
  <si>
    <t>الموجودات / الاصول</t>
  </si>
  <si>
    <t>المطلوبات  / الخصوم</t>
  </si>
  <si>
    <t>مجموع  الموجودات (الاصول )</t>
  </si>
  <si>
    <t xml:space="preserve">موجودات اخرى طويلة الاجل </t>
  </si>
  <si>
    <t xml:space="preserve">مطلوبات اخرى طويلة الاجل </t>
  </si>
  <si>
    <t>JOD</t>
  </si>
  <si>
    <t xml:space="preserve">قائمة الارباح والخسائر </t>
  </si>
  <si>
    <t>التصنيف / السنوات</t>
  </si>
  <si>
    <t xml:space="preserve"> صافي المبيعات أو ( الايرادات )</t>
  </si>
  <si>
    <t xml:space="preserve"> الربح الاجمالي</t>
  </si>
  <si>
    <t xml:space="preserve"> الرواتب والاجور</t>
  </si>
  <si>
    <t xml:space="preserve"> مصاريف المياة والكهرباء والهاتف </t>
  </si>
  <si>
    <t xml:space="preserve"> الايجارات</t>
  </si>
  <si>
    <t xml:space="preserve"> الاستهلاكات</t>
  </si>
  <si>
    <t>مصاريف تأمين</t>
  </si>
  <si>
    <t xml:space="preserve"> مجموع المصاريف</t>
  </si>
  <si>
    <t xml:space="preserve"> صافي الربح ( الخسارة ) التشغيلي قبل الضرائب </t>
  </si>
  <si>
    <t xml:space="preserve"> ايرادات اخرى ( غير تشغيلية)</t>
  </si>
  <si>
    <t xml:space="preserve"> صافي الربح ( الخسارة )  قبل الضرائب </t>
  </si>
  <si>
    <t>ضريبة الدخل</t>
  </si>
  <si>
    <t xml:space="preserve">المقتطع لصالح الاحتياطيات </t>
  </si>
  <si>
    <t>ارباح موزعه للمالكين</t>
  </si>
  <si>
    <t xml:space="preserve"> صافي الربح ( الخسارة ) بعد الضريبة</t>
  </si>
  <si>
    <t>التدفقات النقدية الداخله</t>
  </si>
  <si>
    <t>المبيعات النقدية</t>
  </si>
  <si>
    <t>تحصيل الذمم المدينة</t>
  </si>
  <si>
    <t>مجموع المبيعات</t>
  </si>
  <si>
    <t>تدفقات نقدية داخلة - قروض</t>
  </si>
  <si>
    <t>تدفقات نقدية اخرى/ (بيع اصول , .....)</t>
  </si>
  <si>
    <t>اجمالي التدفقات النقدية الداخله</t>
  </si>
  <si>
    <t>التدفقات النقدية الخارجه</t>
  </si>
  <si>
    <t>المشتريات النقدية</t>
  </si>
  <si>
    <t>مدفوعات الذمم الدائنه</t>
  </si>
  <si>
    <t>مجموع المشتريات</t>
  </si>
  <si>
    <t>الرواتب والاجور</t>
  </si>
  <si>
    <t>الايجارات</t>
  </si>
  <si>
    <t>البريد والهاتف</t>
  </si>
  <si>
    <t>النقل والشحن</t>
  </si>
  <si>
    <t>الصيانه</t>
  </si>
  <si>
    <t>التأمينات</t>
  </si>
  <si>
    <t xml:space="preserve">مصاريف المياة والكهرباء </t>
  </si>
  <si>
    <t>مصاريف اخرى</t>
  </si>
  <si>
    <t>مجموع المصاريف</t>
  </si>
  <si>
    <t xml:space="preserve">المعدات والاجهزة والالات </t>
  </si>
  <si>
    <t>بناء وانشاءات</t>
  </si>
  <si>
    <t>استثمارات اخرى</t>
  </si>
  <si>
    <t>مجموع ااستثمارات</t>
  </si>
  <si>
    <t>تسديدات " جاري و كمبيالات ... "</t>
  </si>
  <si>
    <t>الصاريف الشخصية للمالكين ( الشركاء)</t>
  </si>
  <si>
    <t>مجموع التدفقات الخارجه الاخرى</t>
  </si>
  <si>
    <t>مجموع التدفقات النقدية الخارجه</t>
  </si>
  <si>
    <t>مجموع التدفق النقدي الشهري</t>
  </si>
  <si>
    <t>رصيد النقد السابق</t>
  </si>
  <si>
    <t>صافي التدفق النقدي ( الرصيد المرحل )</t>
  </si>
  <si>
    <t>صافي رأس المال العامل</t>
  </si>
  <si>
    <t>صافي الربح قبل الفوائد والضرائب والاستهلاكات</t>
  </si>
  <si>
    <t>نسبة الديون قصيره الاجل الى حقوق الملكية</t>
  </si>
  <si>
    <t xml:space="preserve">معدة من قبل الادارة / المالك </t>
  </si>
  <si>
    <t xml:space="preserve">معدة من قبل موظف الائتمان من خلال المعلومات التى تم تزويده بها  من المقترض </t>
  </si>
  <si>
    <t>دينار</t>
  </si>
  <si>
    <t>دولار</t>
  </si>
  <si>
    <t>شيقل</t>
  </si>
  <si>
    <t>USD</t>
  </si>
  <si>
    <t>NIS</t>
  </si>
  <si>
    <t>Other</t>
  </si>
  <si>
    <t>اخرى</t>
  </si>
  <si>
    <t xml:space="preserve"> معدة من مدققة من قبل المدقق الخارجي</t>
  </si>
  <si>
    <t xml:space="preserve">مدفوعات القروض  المطلوب/ الاقساط والفوئد </t>
  </si>
  <si>
    <t xml:space="preserve">مدفوعات القروض الاخرى / الاقساط والفوئد </t>
  </si>
  <si>
    <t>الفرضيات المبني عليها التدفق النقدي</t>
  </si>
  <si>
    <t>تاريخ بداية السنة المالية</t>
  </si>
  <si>
    <t>الميزانية العمومية</t>
  </si>
  <si>
    <t xml:space="preserve"> مصاريف التمويل ( الفوائد البنكية والعمولات المختلفه)</t>
  </si>
  <si>
    <t>النسب المالية</t>
  </si>
  <si>
    <t>الموجودات المتداوله الاخرى</t>
  </si>
  <si>
    <t xml:space="preserve"> تكلفة المبيعات / أو (الخدمه)</t>
  </si>
  <si>
    <t xml:space="preserve"> مصاريف أخرى</t>
  </si>
  <si>
    <t>ارصدة الشيكات الاجله المقبوضه من الزبائن</t>
  </si>
  <si>
    <t>الأنشطة التشغيلية</t>
  </si>
  <si>
    <t xml:space="preserve">صافي الدخل </t>
  </si>
  <si>
    <t>التدفق النقدي من الأنشطة التشغيلية</t>
  </si>
  <si>
    <t>الأنشطة الأسنثمارية</t>
  </si>
  <si>
    <t>التدفق النقدي من الأنشطة الاستثمارية</t>
  </si>
  <si>
    <t>الأنشطة التمويلية</t>
  </si>
  <si>
    <t xml:space="preserve">راس المال / قروض من المالكين </t>
  </si>
  <si>
    <t>التدفق النقدي من الأنشطة التمويلية</t>
  </si>
  <si>
    <t>رصيد النقد في أول المدة</t>
  </si>
  <si>
    <t>التغير في رصيد النقد</t>
  </si>
  <si>
    <t>رصيد النقد في نهاية المدة</t>
  </si>
  <si>
    <t>قائمة التدفق النقدي - مباشرة</t>
  </si>
  <si>
    <t>ديون البنوك - جاري مدين</t>
  </si>
  <si>
    <t>أرصدة النقد الدائنة في البنوك و النقد في الصندوق</t>
  </si>
  <si>
    <t>استثمارات الاسهم قصيرة الاجل</t>
  </si>
  <si>
    <t>السحوبات و التوزيعات النقدية</t>
  </si>
  <si>
    <t>الايداعات الشخصية من المالكين</t>
  </si>
  <si>
    <t>+ مصروف الاستهلاك</t>
  </si>
  <si>
    <t>العائد</t>
  </si>
  <si>
    <t>العائد على الأصول</t>
  </si>
  <si>
    <t>العائد على رأس المال</t>
  </si>
  <si>
    <t>الربحية</t>
  </si>
  <si>
    <t>نسبة النمو في المبيعات</t>
  </si>
  <si>
    <t>هامش الربح الإجمالي</t>
  </si>
  <si>
    <t>هامش الربح التشغيلي</t>
  </si>
  <si>
    <t>هامش الربح الصافي</t>
  </si>
  <si>
    <t>الكفائة</t>
  </si>
  <si>
    <t>مضاعف المبيعات للأصول</t>
  </si>
  <si>
    <t>مضاعف المبيعات للموجودات الثابتة</t>
  </si>
  <si>
    <t>سرعة دوران رأس المال العامل</t>
  </si>
  <si>
    <t>دورة تحويل النقدية</t>
  </si>
  <si>
    <t>السيولة</t>
  </si>
  <si>
    <t>نسبة السيولة العادية</t>
  </si>
  <si>
    <t>نسبة السيولة السريعة</t>
  </si>
  <si>
    <t>نسبة السيولة النقدية</t>
  </si>
  <si>
    <t>نسبة رأس المال للأصول</t>
  </si>
  <si>
    <t>نسبة الدين من للأصول</t>
  </si>
  <si>
    <t>نسبة الدين للربح قبل الضرائب والاهتلاك والفوائد</t>
  </si>
  <si>
    <t>مضاعف تغطية الفوائد من الأرباح</t>
  </si>
  <si>
    <t>نسبة اجمالي الدين من رأس المال</t>
  </si>
  <si>
    <t xml:space="preserve"> النسب المالية</t>
  </si>
  <si>
    <t>متوسط فترة تحصيل الذمم المدينة - التحصيل ( يوم )</t>
  </si>
  <si>
    <t>متوسط فترة تخزين البضاعه - بقاء المخزون ( يوم )</t>
  </si>
  <si>
    <t>متوسط فترة سداد الذمم الدائنة - الدفع ( يوم )</t>
  </si>
  <si>
    <t>هل طرفي الميزانية متوازن</t>
  </si>
  <si>
    <t xml:space="preserve">ارصدة الشيكات الاجله غير المستحقة حتى تاريخها </t>
  </si>
  <si>
    <t>مجموع (  المطلوبات و حقوق الملكية )</t>
  </si>
  <si>
    <t>مجموع المطلوبات</t>
  </si>
  <si>
    <t>الأرباح ( الخسائر ) المدورة</t>
  </si>
  <si>
    <t>أرباح ( خسائر ) السنة الحالية</t>
  </si>
  <si>
    <t>حتى</t>
  </si>
  <si>
    <t xml:space="preserve">أدخل هنا تاريخ بداية أول سنة المالية </t>
  </si>
  <si>
    <t xml:space="preserve">أقتاطاعات الاحتياطيات الاجبارية و الاختيارية </t>
  </si>
  <si>
    <t xml:space="preserve">+ المقتطع لصالح الاحتياطيات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</si>
</sst>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&quot;د.ا.&quot;\ * #,##0.00_);_(&quot;د.ا.&quot;\ * \(#,##0.00\);_(&quot;د.ا.&quot;\ * &quot;-&quot;??_);_(@_)"/>
    <numFmt numFmtId="165" formatCode="yyyy;@"/>
    <numFmt numFmtId="166" formatCode="yyyy;"/>
    <numFmt numFmtId="167" formatCode="mmm\-yyyy"/>
    <numFmt numFmtId="168" formatCode="[$-409]mmm\-yy;@"/>
    <numFmt numFmtId="169" formatCode="yyyy"/>
    <numFmt numFmtId="170" formatCode="_(* #,##0.0_);_(* \(#,##0.0\);_(* &quot;-&quot;??_);_(@_)"/>
    <numFmt numFmtId="171" formatCode="_(* #,##0_);_(* \(#,##0\);_(* &quot;-&quot;??_);_(@_)"/>
    <numFmt numFmtId="172" formatCode="d/m/yyyy"/>
  </numFmts>
  <fonts count="61">
    <font>
      <sz val="10"/>
      <name val="Arial"/>
      <charset val="178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10"/>
      <name val="Arabic Transparent"/>
      <charset val="178"/>
    </font>
    <font>
      <b/>
      <sz val="10"/>
      <name val="Arabic Transparent"/>
      <charset val="178"/>
    </font>
    <font>
      <b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Garamond"/>
      <family val="1"/>
    </font>
    <font>
      <i/>
      <sz val="9"/>
      <name val="Arial"/>
      <family val="2"/>
    </font>
    <font>
      <i/>
      <sz val="9"/>
      <name val="Garamond"/>
      <family val="1"/>
    </font>
    <font>
      <sz val="11"/>
      <name val="Arial"/>
      <family val="2"/>
    </font>
    <font>
      <sz val="9"/>
      <color indexed="18"/>
      <name val="Arial"/>
      <family val="2"/>
    </font>
    <font>
      <b/>
      <sz val="10"/>
      <color indexed="12"/>
      <name val="Arial"/>
      <family val="2"/>
    </font>
    <font>
      <b/>
      <u/>
      <sz val="11"/>
      <color indexed="12"/>
      <name val="Arial"/>
      <family val="2"/>
    </font>
    <font>
      <sz val="12"/>
      <name val="Arabic Transparent"/>
      <charset val="178"/>
    </font>
    <font>
      <sz val="9"/>
      <color indexed="10"/>
      <name val="Arial"/>
      <family val="2"/>
    </font>
    <font>
      <sz val="10"/>
      <color indexed="10"/>
      <name val="Arabic Transparent"/>
      <charset val="178"/>
    </font>
    <font>
      <b/>
      <sz val="12"/>
      <name val="Arabic Transparent"/>
      <charset val="178"/>
    </font>
    <font>
      <sz val="9"/>
      <color indexed="9"/>
      <name val="Arial"/>
      <family val="2"/>
    </font>
    <font>
      <sz val="10"/>
      <color indexed="9"/>
      <name val="Arabic Transparent"/>
      <charset val="178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abic Transparent"/>
      <charset val="178"/>
    </font>
    <font>
      <sz val="10"/>
      <name val="Arial"/>
      <family val="2"/>
    </font>
    <font>
      <sz val="11"/>
      <name val="Arial"/>
      <family val="2"/>
    </font>
    <font>
      <sz val="10.5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i/>
      <sz val="9"/>
      <color theme="0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2"/>
      <name val="Arial"/>
      <family val="2"/>
    </font>
    <font>
      <b/>
      <sz val="12"/>
      <color indexed="12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11"/>
      <color indexed="18"/>
      <name val="Times New Roman"/>
      <family val="1"/>
    </font>
    <font>
      <b/>
      <sz val="11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4"/>
      <name val="Times New Roman"/>
      <family val="1"/>
    </font>
    <font>
      <sz val="10"/>
      <name val="Baltica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6"/>
      <name val="Times New Roman"/>
      <family val="1"/>
    </font>
    <font>
      <b/>
      <sz val="1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2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9"/>
      </patternFill>
    </fill>
  </fills>
  <borders count="5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theme="1" tint="0.499984740745262"/>
      </right>
      <top/>
      <bottom style="hair">
        <color indexed="64"/>
      </bottom>
      <diagonal/>
    </border>
    <border>
      <left style="thin">
        <color theme="1" tint="0.499984740745262"/>
      </left>
      <right/>
      <top style="hair">
        <color indexed="64"/>
      </top>
      <bottom style="thin">
        <color theme="1" tint="0.499984740745262"/>
      </bottom>
      <diagonal/>
    </border>
    <border>
      <left style="hair">
        <color indexed="64"/>
      </left>
      <right style="hair">
        <color indexed="64"/>
      </right>
      <top/>
      <bottom style="thin">
        <color theme="1" tint="0.499984740745262"/>
      </bottom>
      <diagonal/>
    </border>
    <border>
      <left style="hair">
        <color indexed="64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1" tint="0.499984740745262"/>
      </left>
      <right style="hair">
        <color indexed="64"/>
      </right>
      <top/>
      <bottom style="hair">
        <color indexed="64"/>
      </bottom>
      <diagonal/>
    </border>
    <border>
      <left style="thin">
        <color theme="1" tint="0.499984740745262"/>
      </left>
      <right style="hair">
        <color indexed="64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hair">
        <color indexed="64"/>
      </bottom>
      <diagonal/>
    </border>
    <border>
      <left style="thin">
        <color theme="1" tint="0.499984740745262"/>
      </left>
      <right style="hair">
        <color indexed="64"/>
      </right>
      <top style="thin">
        <color theme="1" tint="0.499984740745262"/>
      </top>
      <bottom/>
      <diagonal/>
    </border>
    <border>
      <left style="hair">
        <color indexed="64"/>
      </left>
      <right style="hair">
        <color indexed="64"/>
      </right>
      <top style="thin">
        <color theme="1" tint="0.499984740745262"/>
      </top>
      <bottom/>
      <diagonal/>
    </border>
    <border>
      <left style="hair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theme="1" tint="0.499984740745262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theme="1" tint="0.499984740745262"/>
      </right>
      <top style="hair">
        <color indexed="64"/>
      </top>
      <bottom style="hair">
        <color indexed="64"/>
      </bottom>
      <diagonal/>
    </border>
    <border>
      <left style="thin">
        <color theme="1" tint="0.499984740745262"/>
      </left>
      <right/>
      <top style="hair">
        <color indexed="64"/>
      </top>
      <bottom/>
      <diagonal/>
    </border>
    <border>
      <left style="thin">
        <color theme="1" tint="0.499984740745262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theme="1" tint="0.499984740745262"/>
      </bottom>
      <diagonal/>
    </border>
    <border>
      <left style="hair">
        <color indexed="64"/>
      </left>
      <right style="thin">
        <color theme="1" tint="0.499984740745262"/>
      </right>
      <top style="hair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hair">
        <color indexed="64"/>
      </bottom>
      <diagonal/>
    </border>
    <border>
      <left style="thin">
        <color theme="1" tint="0.499984740745262"/>
      </left>
      <right style="hair">
        <color indexed="64"/>
      </right>
      <top style="thin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1" tint="0.499984740745262"/>
      </top>
      <bottom style="hair">
        <color indexed="64"/>
      </bottom>
      <diagonal/>
    </border>
    <border>
      <left style="hair">
        <color indexed="64"/>
      </left>
      <right style="thin">
        <color theme="1" tint="0.499984740745262"/>
      </right>
      <top style="thin">
        <color theme="1" tint="0.499984740745262"/>
      </top>
      <bottom style="hair">
        <color indexed="64"/>
      </bottom>
      <diagonal/>
    </border>
    <border>
      <left style="thin">
        <color theme="1" tint="0.499984740745262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theme="1" tint="0.499984740745262"/>
      </right>
      <top style="hair">
        <color indexed="64"/>
      </top>
      <bottom/>
      <diagonal/>
    </border>
    <border>
      <left style="thin">
        <color theme="1" tint="0.499984740745262"/>
      </left>
      <right style="hair">
        <color indexed="64"/>
      </right>
      <top style="hair">
        <color indexed="64"/>
      </top>
      <bottom style="thin">
        <color theme="1" tint="0.499984740745262"/>
      </bottom>
      <diagonal/>
    </border>
    <border>
      <left style="hair">
        <color indexed="64"/>
      </left>
      <right/>
      <top style="hair">
        <color indexed="64"/>
      </top>
      <bottom style="thin">
        <color theme="1" tint="0.499984740745262"/>
      </bottom>
      <diagonal/>
    </border>
    <border>
      <left/>
      <right style="hair">
        <color indexed="64"/>
      </right>
      <top style="thin">
        <color theme="1" tint="0.499984740745262"/>
      </top>
      <bottom style="hair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  <xf numFmtId="0" fontId="55" fillId="0" borderId="0"/>
    <xf numFmtId="0" fontId="1" fillId="0" borderId="0"/>
  </cellStyleXfs>
  <cellXfs count="327">
    <xf numFmtId="0" fontId="0" fillId="0" borderId="0" xfId="0"/>
    <xf numFmtId="0" fontId="3" fillId="2" borderId="0" xfId="0" applyFont="1" applyFill="1" applyAlignment="1" applyProtection="1">
      <alignment readingOrder="2"/>
      <protection hidden="1"/>
    </xf>
    <xf numFmtId="0" fontId="3" fillId="0" borderId="0" xfId="0" applyFont="1" applyAlignment="1" applyProtection="1">
      <alignment readingOrder="2"/>
      <protection hidden="1"/>
    </xf>
    <xf numFmtId="0" fontId="5" fillId="2" borderId="0" xfId="0" applyFont="1" applyFill="1" applyAlignment="1" applyProtection="1">
      <alignment readingOrder="2"/>
      <protection hidden="1"/>
    </xf>
    <xf numFmtId="0" fontId="5" fillId="0" borderId="0" xfId="0" applyFont="1" applyAlignment="1" applyProtection="1">
      <alignment readingOrder="2"/>
      <protection hidden="1"/>
    </xf>
    <xf numFmtId="0" fontId="5" fillId="2" borderId="0" xfId="0" applyFont="1" applyFill="1" applyAlignment="1" applyProtection="1">
      <alignment readingOrder="2"/>
      <protection locked="0"/>
    </xf>
    <xf numFmtId="0" fontId="5" fillId="0" borderId="0" xfId="0" applyFont="1" applyAlignment="1" applyProtection="1">
      <alignment readingOrder="2"/>
      <protection locked="0"/>
    </xf>
    <xf numFmtId="0" fontId="7" fillId="2" borderId="0" xfId="0" applyFont="1" applyFill="1" applyAlignment="1" applyProtection="1">
      <alignment readingOrder="2"/>
      <protection hidden="1"/>
    </xf>
    <xf numFmtId="0" fontId="7" fillId="0" borderId="0" xfId="0" applyFont="1" applyAlignment="1" applyProtection="1">
      <alignment readingOrder="2"/>
      <protection hidden="1"/>
    </xf>
    <xf numFmtId="0" fontId="6" fillId="2" borderId="0" xfId="0" applyFont="1" applyFill="1" applyAlignment="1" applyProtection="1">
      <alignment readingOrder="2"/>
      <protection locked="0"/>
    </xf>
    <xf numFmtId="0" fontId="6" fillId="0" borderId="0" xfId="0" applyFont="1" applyAlignment="1" applyProtection="1">
      <alignment readingOrder="2"/>
      <protection locked="0"/>
    </xf>
    <xf numFmtId="0" fontId="5" fillId="2" borderId="0" xfId="0" applyFont="1" applyFill="1" applyAlignment="1" applyProtection="1">
      <alignment horizontal="right" readingOrder="2"/>
      <protection locked="0"/>
    </xf>
    <xf numFmtId="0" fontId="5" fillId="2" borderId="0" xfId="0" applyFont="1" applyFill="1" applyAlignment="1" applyProtection="1">
      <alignment horizontal="left" readingOrder="2"/>
      <protection locked="0"/>
    </xf>
    <xf numFmtId="0" fontId="5" fillId="0" borderId="0" xfId="0" applyFont="1" applyAlignment="1" applyProtection="1">
      <alignment horizontal="right" readingOrder="2"/>
      <protection locked="0"/>
    </xf>
    <xf numFmtId="0" fontId="5" fillId="0" borderId="0" xfId="0" applyFont="1" applyAlignment="1" applyProtection="1">
      <alignment horizontal="left" readingOrder="2"/>
      <protection locked="0"/>
    </xf>
    <xf numFmtId="0" fontId="8" fillId="2" borderId="0" xfId="0" applyFont="1" applyFill="1" applyAlignment="1" applyProtection="1">
      <alignment horizontal="right" readingOrder="2"/>
      <protection locked="0"/>
    </xf>
    <xf numFmtId="0" fontId="8" fillId="0" borderId="0" xfId="0" applyFont="1" applyAlignment="1" applyProtection="1">
      <alignment horizontal="right" readingOrder="2"/>
      <protection hidden="1"/>
    </xf>
    <xf numFmtId="0" fontId="8" fillId="0" borderId="0" xfId="0" applyFont="1" applyAlignment="1" applyProtection="1">
      <alignment horizontal="right" readingOrder="2"/>
      <protection locked="0"/>
    </xf>
    <xf numFmtId="0" fontId="10" fillId="0" borderId="0" xfId="0" applyFont="1" applyAlignment="1" applyProtection="1">
      <alignment readingOrder="2"/>
      <protection hidden="1"/>
    </xf>
    <xf numFmtId="0" fontId="9" fillId="0" borderId="0" xfId="0" applyFont="1" applyAlignment="1" applyProtection="1">
      <alignment horizontal="right" readingOrder="2"/>
      <protection hidden="1"/>
    </xf>
    <xf numFmtId="38" fontId="10" fillId="0" borderId="0" xfId="0" applyNumberFormat="1" applyFont="1" applyAlignment="1" applyProtection="1">
      <alignment horizontal="center" readingOrder="2"/>
      <protection hidden="1"/>
    </xf>
    <xf numFmtId="0" fontId="10" fillId="2" borderId="0" xfId="0" applyFont="1" applyFill="1" applyAlignment="1" applyProtection="1">
      <alignment readingOrder="2"/>
      <protection hidden="1"/>
    </xf>
    <xf numFmtId="0" fontId="4" fillId="2" borderId="0" xfId="0" applyFont="1" applyFill="1" applyAlignment="1" applyProtection="1">
      <alignment readingOrder="2"/>
      <protection locked="0"/>
    </xf>
    <xf numFmtId="0" fontId="4" fillId="0" borderId="0" xfId="0" applyFont="1" applyAlignment="1" applyProtection="1">
      <alignment readingOrder="2"/>
      <protection locked="0"/>
    </xf>
    <xf numFmtId="0" fontId="10" fillId="2" borderId="0" xfId="0" applyFont="1" applyFill="1" applyAlignment="1" applyProtection="1">
      <alignment readingOrder="2"/>
      <protection locked="0"/>
    </xf>
    <xf numFmtId="0" fontId="10" fillId="0" borderId="0" xfId="0" applyFont="1" applyAlignment="1" applyProtection="1">
      <alignment readingOrder="2"/>
      <protection locked="0"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5" fillId="2" borderId="0" xfId="0" applyFont="1" applyFill="1" applyAlignment="1" applyProtection="1">
      <alignment horizontal="left" vertical="center" readingOrder="2"/>
      <protection locked="0"/>
    </xf>
    <xf numFmtId="0" fontId="5" fillId="2" borderId="0" xfId="0" applyFont="1" applyFill="1" applyAlignment="1" applyProtection="1">
      <alignment vertical="center" readingOrder="2"/>
      <protection locked="0"/>
    </xf>
    <xf numFmtId="0" fontId="5" fillId="0" borderId="0" xfId="0" applyFont="1"/>
    <xf numFmtId="0" fontId="16" fillId="0" borderId="0" xfId="0" applyFont="1"/>
    <xf numFmtId="0" fontId="17" fillId="0" borderId="0" xfId="0" applyFont="1" applyProtection="1">
      <protection hidden="1"/>
    </xf>
    <xf numFmtId="0" fontId="5" fillId="0" borderId="0" xfId="0" applyFont="1" applyProtection="1">
      <protection locked="0"/>
    </xf>
    <xf numFmtId="0" fontId="5" fillId="0" borderId="0" xfId="0" applyFont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 horizontal="center" readingOrder="2"/>
      <protection hidden="1"/>
    </xf>
    <xf numFmtId="0" fontId="8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center" readingOrder="2"/>
      <protection locked="0"/>
    </xf>
    <xf numFmtId="0" fontId="3" fillId="0" borderId="0" xfId="0" applyFont="1" applyFill="1" applyAlignment="1" applyProtection="1">
      <alignment vertical="center" readingOrder="2"/>
      <protection hidden="1"/>
    </xf>
    <xf numFmtId="0" fontId="1" fillId="0" borderId="0" xfId="0" applyFont="1" applyFill="1" applyAlignment="1" applyProtection="1">
      <alignment vertical="center" readingOrder="2"/>
      <protection hidden="1"/>
    </xf>
    <xf numFmtId="0" fontId="3" fillId="0" borderId="0" xfId="0" applyFont="1" applyFill="1" applyAlignment="1" applyProtection="1">
      <alignment vertical="center" readingOrder="2"/>
      <protection locked="0"/>
    </xf>
    <xf numFmtId="0" fontId="20" fillId="0" borderId="0" xfId="0" applyFont="1" applyFill="1" applyAlignment="1" applyProtection="1">
      <alignment vertical="center" readingOrder="2"/>
      <protection locked="0"/>
    </xf>
    <xf numFmtId="0" fontId="21" fillId="2" borderId="0" xfId="0" applyFont="1" applyFill="1" applyAlignment="1" applyProtection="1">
      <alignment readingOrder="2"/>
      <protection locked="0"/>
    </xf>
    <xf numFmtId="0" fontId="22" fillId="2" borderId="0" xfId="0" applyFont="1" applyFill="1" applyAlignment="1" applyProtection="1">
      <alignment horizontal="right" readingOrder="2"/>
      <protection locked="0"/>
    </xf>
    <xf numFmtId="0" fontId="21" fillId="2" borderId="0" xfId="0" applyFont="1" applyFill="1" applyAlignment="1" applyProtection="1">
      <alignment horizontal="right" readingOrder="2"/>
      <protection locked="0"/>
    </xf>
    <xf numFmtId="0" fontId="21" fillId="2" borderId="0" xfId="0" applyFont="1" applyFill="1" applyAlignment="1" applyProtection="1">
      <alignment horizontal="left" readingOrder="2"/>
      <protection locked="0"/>
    </xf>
    <xf numFmtId="0" fontId="21" fillId="0" borderId="0" xfId="0" applyFont="1" applyAlignment="1" applyProtection="1">
      <alignment readingOrder="2"/>
      <protection locked="0"/>
    </xf>
    <xf numFmtId="0" fontId="22" fillId="0" borderId="0" xfId="0" applyFont="1" applyAlignment="1" applyProtection="1">
      <alignment horizontal="right" readingOrder="2"/>
      <protection locked="0"/>
    </xf>
    <xf numFmtId="0" fontId="21" fillId="0" borderId="0" xfId="0" applyFont="1" applyAlignment="1" applyProtection="1">
      <alignment horizontal="right" readingOrder="2"/>
      <protection locked="0"/>
    </xf>
    <xf numFmtId="0" fontId="21" fillId="0" borderId="0" xfId="0" applyFont="1" applyAlignment="1" applyProtection="1">
      <alignment horizontal="left" readingOrder="2"/>
      <protection locked="0"/>
    </xf>
    <xf numFmtId="0" fontId="18" fillId="0" borderId="0" xfId="0" applyFont="1" applyProtection="1">
      <protection locked="0"/>
    </xf>
    <xf numFmtId="0" fontId="12" fillId="0" borderId="0" xfId="0" applyFont="1" applyAlignment="1" applyProtection="1">
      <alignment readingOrder="2"/>
      <protection locked="0"/>
    </xf>
    <xf numFmtId="0" fontId="24" fillId="0" borderId="0" xfId="0" applyFont="1" applyAlignment="1" applyProtection="1">
      <alignment readingOrder="2"/>
      <protection locked="0"/>
    </xf>
    <xf numFmtId="0" fontId="25" fillId="0" borderId="0" xfId="0" applyFont="1" applyAlignment="1" applyProtection="1">
      <alignment horizontal="right" readingOrder="2"/>
      <protection locked="0"/>
    </xf>
    <xf numFmtId="0" fontId="26" fillId="0" borderId="0" xfId="0" applyFont="1" applyAlignment="1" applyProtection="1">
      <alignment horizontal="right" readingOrder="2"/>
      <protection locked="0"/>
    </xf>
    <xf numFmtId="0" fontId="26" fillId="0" borderId="0" xfId="0" applyFont="1" applyAlignment="1" applyProtection="1">
      <alignment readingOrder="2"/>
      <protection locked="0"/>
    </xf>
    <xf numFmtId="0" fontId="26" fillId="0" borderId="0" xfId="0" applyFont="1" applyAlignment="1" applyProtection="1">
      <alignment horizontal="left" readingOrder="2"/>
      <protection locked="0"/>
    </xf>
    <xf numFmtId="0" fontId="27" fillId="0" borderId="0" xfId="0" applyFont="1" applyAlignment="1" applyProtection="1">
      <alignment horizontal="right" readingOrder="2"/>
      <protection locked="0"/>
    </xf>
    <xf numFmtId="0" fontId="28" fillId="0" borderId="0" xfId="0" applyFont="1" applyAlignment="1" applyProtection="1">
      <alignment readingOrder="2"/>
      <protection locked="0"/>
    </xf>
    <xf numFmtId="0" fontId="29" fillId="0" borderId="0" xfId="0" applyFont="1" applyAlignment="1" applyProtection="1">
      <alignment horizontal="right" readingOrder="2"/>
      <protection locked="0"/>
    </xf>
    <xf numFmtId="0" fontId="29" fillId="0" borderId="0" xfId="0" applyFont="1" applyAlignment="1" applyProtection="1">
      <alignment readingOrder="2"/>
      <protection locked="0"/>
    </xf>
    <xf numFmtId="0" fontId="29" fillId="0" borderId="0" xfId="0" applyFont="1" applyAlignment="1" applyProtection="1">
      <alignment horizontal="left" readingOrder="2"/>
      <protection locked="0"/>
    </xf>
    <xf numFmtId="0" fontId="30" fillId="0" borderId="0" xfId="0" applyFont="1" applyAlignment="1" applyProtection="1">
      <alignment horizontal="right" readingOrder="2"/>
      <protection locked="0"/>
    </xf>
    <xf numFmtId="0" fontId="28" fillId="0" borderId="0" xfId="0" applyFont="1" applyAlignment="1" applyProtection="1">
      <alignment horizontal="right" readingOrder="2"/>
      <protection locked="0"/>
    </xf>
    <xf numFmtId="0" fontId="28" fillId="0" borderId="0" xfId="0" applyFont="1" applyAlignment="1" applyProtection="1">
      <alignment horizontal="left" readingOrder="2"/>
      <protection locked="0"/>
    </xf>
    <xf numFmtId="0" fontId="24" fillId="0" borderId="0" xfId="0" applyFont="1" applyAlignment="1" applyProtection="1">
      <alignment horizontal="right" readingOrder="2"/>
      <protection locked="0"/>
    </xf>
    <xf numFmtId="0" fontId="24" fillId="0" borderId="0" xfId="0" applyFont="1" applyAlignment="1" applyProtection="1">
      <alignment horizontal="left" readingOrder="2"/>
      <protection locked="0"/>
    </xf>
    <xf numFmtId="0" fontId="31" fillId="0" borderId="0" xfId="0" applyFont="1"/>
    <xf numFmtId="0" fontId="11" fillId="0" borderId="0" xfId="0" applyFont="1" applyProtection="1">
      <protection hidden="1"/>
    </xf>
    <xf numFmtId="0" fontId="31" fillId="0" borderId="0" xfId="0" applyFont="1" applyProtection="1">
      <protection locked="0"/>
    </xf>
    <xf numFmtId="0" fontId="31" fillId="0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 vertical="center" wrapText="1"/>
      <protection locked="0"/>
    </xf>
    <xf numFmtId="0" fontId="20" fillId="0" borderId="0" xfId="0" applyFont="1" applyAlignment="1">
      <alignment horizontal="right" vertical="center" wrapText="1"/>
    </xf>
    <xf numFmtId="0" fontId="8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Border="1"/>
    <xf numFmtId="0" fontId="5" fillId="0" borderId="0" xfId="0" applyFont="1" applyBorder="1" applyAlignment="1" applyProtection="1">
      <protection locked="0"/>
    </xf>
    <xf numFmtId="0" fontId="10" fillId="0" borderId="0" xfId="0" applyFont="1" applyBorder="1" applyAlignment="1" applyProtection="1">
      <alignment horizontal="center" readingOrder="2"/>
      <protection locked="0"/>
    </xf>
    <xf numFmtId="0" fontId="10" fillId="0" borderId="0" xfId="0" applyFont="1" applyBorder="1" applyAlignment="1" applyProtection="1">
      <alignment horizontal="center" readingOrder="2"/>
      <protection hidden="1"/>
    </xf>
    <xf numFmtId="0" fontId="16" fillId="0" borderId="0" xfId="0" applyFont="1" applyProtection="1">
      <protection hidden="1"/>
    </xf>
    <xf numFmtId="0" fontId="32" fillId="0" borderId="0" xfId="0" applyFont="1" applyProtection="1">
      <protection hidden="1"/>
    </xf>
    <xf numFmtId="0" fontId="33" fillId="0" borderId="0" xfId="0" applyFont="1" applyProtection="1">
      <protection hidden="1"/>
    </xf>
    <xf numFmtId="0" fontId="12" fillId="0" borderId="0" xfId="0" applyFont="1" applyBorder="1" applyAlignment="1">
      <alignment horizontal="center" vertical="center" wrapText="1"/>
    </xf>
    <xf numFmtId="0" fontId="34" fillId="0" borderId="0" xfId="0" applyFont="1" applyAlignment="1" applyProtection="1">
      <alignment horizontal="left" readingOrder="2"/>
      <protection locked="0"/>
    </xf>
    <xf numFmtId="0" fontId="35" fillId="0" borderId="0" xfId="0" applyFont="1" applyAlignment="1" applyProtection="1">
      <alignment horizontal="left" readingOrder="2"/>
      <protection locked="0"/>
    </xf>
    <xf numFmtId="0" fontId="36" fillId="0" borderId="0" xfId="0" applyFont="1" applyAlignment="1" applyProtection="1">
      <alignment horizontal="left" readingOrder="2"/>
      <protection locked="0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right" vertical="center" wrapText="1"/>
    </xf>
    <xf numFmtId="0" fontId="46" fillId="0" borderId="0" xfId="0" applyFont="1" applyAlignment="1">
      <alignment vertical="center"/>
    </xf>
    <xf numFmtId="0" fontId="12" fillId="0" borderId="0" xfId="0" applyFont="1" applyAlignment="1" applyProtection="1">
      <alignment horizontal="center" vertical="center"/>
      <protection hidden="1"/>
    </xf>
    <xf numFmtId="0" fontId="48" fillId="4" borderId="5" xfId="0" applyNumberFormat="1" applyFont="1" applyFill="1" applyBorder="1" applyAlignment="1" applyProtection="1">
      <alignment horizontal="center" vertical="center" readingOrder="2"/>
      <protection hidden="1"/>
    </xf>
    <xf numFmtId="0" fontId="48" fillId="4" borderId="12" xfId="0" applyNumberFormat="1" applyFont="1" applyFill="1" applyBorder="1" applyAlignment="1" applyProtection="1">
      <alignment horizontal="center" vertical="center" readingOrder="2"/>
      <protection hidden="1"/>
    </xf>
    <xf numFmtId="0" fontId="40" fillId="0" borderId="0" xfId="0" applyFont="1" applyAlignment="1" applyProtection="1">
      <alignment vertical="center"/>
      <protection hidden="1"/>
    </xf>
    <xf numFmtId="0" fontId="40" fillId="0" borderId="0" xfId="0" applyFont="1" applyAlignment="1" applyProtection="1">
      <protection hidden="1"/>
    </xf>
    <xf numFmtId="0" fontId="40" fillId="0" borderId="0" xfId="0" applyFont="1" applyAlignment="1" applyProtection="1">
      <alignment horizontal="center"/>
      <protection hidden="1"/>
    </xf>
    <xf numFmtId="0" fontId="41" fillId="0" borderId="0" xfId="0" applyFont="1" applyAlignment="1" applyProtection="1">
      <alignment horizontal="right"/>
      <protection hidden="1"/>
    </xf>
    <xf numFmtId="0" fontId="41" fillId="0" borderId="0" xfId="0" applyFont="1"/>
    <xf numFmtId="0" fontId="40" fillId="0" borderId="0" xfId="0" applyFont="1" applyAlignment="1" applyProtection="1">
      <alignment horizontal="center" readingOrder="2"/>
      <protection hidden="1"/>
    </xf>
    <xf numFmtId="0" fontId="41" fillId="0" borderId="0" xfId="0" applyFont="1" applyAlignment="1" applyProtection="1">
      <protection hidden="1"/>
    </xf>
    <xf numFmtId="38" fontId="42" fillId="2" borderId="5" xfId="0" applyNumberFormat="1" applyFont="1" applyFill="1" applyBorder="1" applyAlignment="1" applyProtection="1">
      <alignment horizontal="center" vertical="center" readingOrder="2"/>
      <protection locked="0"/>
    </xf>
    <xf numFmtId="38" fontId="42" fillId="2" borderId="12" xfId="0" applyNumberFormat="1" applyFont="1" applyFill="1" applyBorder="1" applyAlignment="1" applyProtection="1">
      <alignment horizontal="center" vertical="center" readingOrder="2"/>
      <protection locked="0"/>
    </xf>
    <xf numFmtId="38" fontId="42" fillId="2" borderId="1" xfId="0" applyNumberFormat="1" applyFont="1" applyFill="1" applyBorder="1" applyAlignment="1" applyProtection="1">
      <alignment horizontal="center" vertical="center" readingOrder="2"/>
      <protection locked="0"/>
    </xf>
    <xf numFmtId="38" fontId="42" fillId="2" borderId="7" xfId="0" applyNumberFormat="1" applyFont="1" applyFill="1" applyBorder="1" applyAlignment="1" applyProtection="1">
      <alignment horizontal="center" vertical="center" readingOrder="2"/>
      <protection locked="0"/>
    </xf>
    <xf numFmtId="38" fontId="39" fillId="5" borderId="1" xfId="0" applyNumberFormat="1" applyFont="1" applyFill="1" applyBorder="1" applyAlignment="1" applyProtection="1">
      <alignment horizontal="center" vertical="center" readingOrder="2"/>
      <protection hidden="1"/>
    </xf>
    <xf numFmtId="38" fontId="39" fillId="5" borderId="7" xfId="0" applyNumberFormat="1" applyFont="1" applyFill="1" applyBorder="1" applyAlignment="1" applyProtection="1">
      <alignment horizontal="center" vertical="center" readingOrder="2"/>
      <protection hidden="1"/>
    </xf>
    <xf numFmtId="38" fontId="39" fillId="5" borderId="6" xfId="0" applyNumberFormat="1" applyFont="1" applyFill="1" applyBorder="1" applyAlignment="1" applyProtection="1">
      <alignment horizontal="center" vertical="center" readingOrder="2"/>
      <protection hidden="1"/>
    </xf>
    <xf numFmtId="38" fontId="42" fillId="0" borderId="1" xfId="0" applyNumberFormat="1" applyFont="1" applyFill="1" applyBorder="1" applyAlignment="1" applyProtection="1">
      <alignment horizontal="center" vertical="center" readingOrder="2"/>
      <protection locked="0"/>
    </xf>
    <xf numFmtId="38" fontId="42" fillId="0" borderId="7" xfId="0" applyNumberFormat="1" applyFont="1" applyFill="1" applyBorder="1" applyAlignment="1" applyProtection="1">
      <alignment horizontal="center" vertical="center" readingOrder="2"/>
      <protection locked="0"/>
    </xf>
    <xf numFmtId="38" fontId="50" fillId="0" borderId="2" xfId="0" applyNumberFormat="1" applyFont="1" applyFill="1" applyBorder="1" applyAlignment="1" applyProtection="1">
      <alignment horizontal="center" vertical="center" readingOrder="2"/>
      <protection hidden="1"/>
    </xf>
    <xf numFmtId="38" fontId="50" fillId="0" borderId="13" xfId="0" applyNumberFormat="1" applyFont="1" applyFill="1" applyBorder="1" applyAlignment="1" applyProtection="1">
      <alignment horizontal="center" vertical="center" readingOrder="2"/>
      <protection hidden="1"/>
    </xf>
    <xf numFmtId="38" fontId="39" fillId="4" borderId="1" xfId="0" applyNumberFormat="1" applyFont="1" applyFill="1" applyBorder="1" applyAlignment="1" applyProtection="1">
      <alignment horizontal="center" vertical="center" readingOrder="2"/>
      <protection hidden="1"/>
    </xf>
    <xf numFmtId="38" fontId="39" fillId="4" borderId="7" xfId="0" applyNumberFormat="1" applyFont="1" applyFill="1" applyBorder="1" applyAlignment="1" applyProtection="1">
      <alignment horizontal="center" vertical="center" readingOrder="2"/>
      <protection hidden="1"/>
    </xf>
    <xf numFmtId="38" fontId="39" fillId="4" borderId="6" xfId="0" applyNumberFormat="1" applyFont="1" applyFill="1" applyBorder="1" applyAlignment="1" applyProtection="1">
      <alignment horizontal="center" vertical="center" readingOrder="2"/>
      <protection hidden="1"/>
    </xf>
    <xf numFmtId="38" fontId="50" fillId="4" borderId="1" xfId="0" applyNumberFormat="1" applyFont="1" applyFill="1" applyBorder="1" applyAlignment="1" applyProtection="1">
      <alignment horizontal="center" vertical="center" readingOrder="2"/>
      <protection hidden="1"/>
    </xf>
    <xf numFmtId="38" fontId="50" fillId="4" borderId="7" xfId="0" applyNumberFormat="1" applyFont="1" applyFill="1" applyBorder="1" applyAlignment="1" applyProtection="1">
      <alignment horizontal="center" vertical="center" readingOrder="2"/>
      <protection hidden="1"/>
    </xf>
    <xf numFmtId="38" fontId="42" fillId="0" borderId="1" xfId="0" applyNumberFormat="1" applyFont="1" applyFill="1" applyBorder="1" applyAlignment="1" applyProtection="1">
      <alignment horizontal="center" vertical="center" readingOrder="2"/>
      <protection hidden="1"/>
    </xf>
    <xf numFmtId="38" fontId="42" fillId="0" borderId="7" xfId="0" applyNumberFormat="1" applyFont="1" applyFill="1" applyBorder="1" applyAlignment="1" applyProtection="1">
      <alignment horizontal="center" vertical="center" readingOrder="2"/>
      <protection hidden="1"/>
    </xf>
    <xf numFmtId="38" fontId="42" fillId="6" borderId="1" xfId="0" applyNumberFormat="1" applyFont="1" applyFill="1" applyBorder="1" applyAlignment="1" applyProtection="1">
      <alignment horizontal="center" vertical="center" readingOrder="2"/>
      <protection hidden="1"/>
    </xf>
    <xf numFmtId="38" fontId="42" fillId="2" borderId="1" xfId="0" applyNumberFormat="1" applyFont="1" applyFill="1" applyBorder="1" applyAlignment="1" applyProtection="1">
      <alignment horizontal="center" vertical="center" readingOrder="2"/>
      <protection hidden="1"/>
    </xf>
    <xf numFmtId="38" fontId="42" fillId="2" borderId="7" xfId="0" applyNumberFormat="1" applyFont="1" applyFill="1" applyBorder="1" applyAlignment="1" applyProtection="1">
      <alignment horizontal="center" vertical="center" readingOrder="2"/>
      <protection hidden="1"/>
    </xf>
    <xf numFmtId="38" fontId="39" fillId="4" borderId="3" xfId="0" applyNumberFormat="1" applyFont="1" applyFill="1" applyBorder="1" applyAlignment="1" applyProtection="1">
      <alignment horizontal="center" vertical="center" readingOrder="2"/>
      <protection hidden="1"/>
    </xf>
    <xf numFmtId="38" fontId="39" fillId="4" borderId="8" xfId="0" applyNumberFormat="1" applyFont="1" applyFill="1" applyBorder="1" applyAlignment="1" applyProtection="1">
      <alignment horizontal="center" vertical="center" readingOrder="2"/>
      <protection hidden="1"/>
    </xf>
    <xf numFmtId="38" fontId="39" fillId="2" borderId="1" xfId="0" applyNumberFormat="1" applyFont="1" applyFill="1" applyBorder="1" applyAlignment="1" applyProtection="1">
      <alignment horizontal="center" vertical="center" readingOrder="2"/>
      <protection hidden="1"/>
    </xf>
    <xf numFmtId="6" fontId="52" fillId="4" borderId="5" xfId="0" quotePrefix="1" applyNumberFormat="1" applyFont="1" applyFill="1" applyBorder="1" applyAlignment="1" applyProtection="1">
      <alignment horizontal="center" vertical="center" readingOrder="2"/>
      <protection hidden="1"/>
    </xf>
    <xf numFmtId="38" fontId="42" fillId="2" borderId="1" xfId="0" applyNumberFormat="1" applyFont="1" applyFill="1" applyBorder="1" applyAlignment="1" applyProtection="1">
      <alignment horizontal="center"/>
      <protection locked="0"/>
    </xf>
    <xf numFmtId="38" fontId="39" fillId="4" borderId="1" xfId="0" applyNumberFormat="1" applyFont="1" applyFill="1" applyBorder="1" applyAlignment="1" applyProtection="1">
      <alignment horizontal="center" readingOrder="2"/>
      <protection hidden="1"/>
    </xf>
    <xf numFmtId="38" fontId="39" fillId="2" borderId="1" xfId="0" applyNumberFormat="1" applyFont="1" applyFill="1" applyBorder="1" applyAlignment="1" applyProtection="1">
      <alignment horizontal="center"/>
      <protection locked="0"/>
    </xf>
    <xf numFmtId="38" fontId="39" fillId="4" borderId="1" xfId="2" applyNumberFormat="1" applyFont="1" applyFill="1" applyBorder="1" applyAlignment="1" applyProtection="1">
      <alignment horizontal="center"/>
      <protection hidden="1"/>
    </xf>
    <xf numFmtId="38" fontId="39" fillId="4" borderId="6" xfId="2" applyNumberFormat="1" applyFont="1" applyFill="1" applyBorder="1" applyAlignment="1" applyProtection="1">
      <alignment horizontal="center"/>
      <protection hidden="1"/>
    </xf>
    <xf numFmtId="38" fontId="42" fillId="2" borderId="1" xfId="1" applyNumberFormat="1" applyFont="1" applyFill="1" applyBorder="1" applyAlignment="1" applyProtection="1">
      <alignment horizontal="center"/>
      <protection locked="0"/>
    </xf>
    <xf numFmtId="38" fontId="39" fillId="2" borderId="1" xfId="1" applyNumberFormat="1" applyFont="1" applyFill="1" applyBorder="1" applyAlignment="1" applyProtection="1">
      <alignment horizontal="center"/>
      <protection locked="0"/>
    </xf>
    <xf numFmtId="38" fontId="39" fillId="2" borderId="6" xfId="1" applyNumberFormat="1" applyFont="1" applyFill="1" applyBorder="1" applyAlignment="1" applyProtection="1">
      <alignment horizontal="center"/>
      <protection locked="0"/>
    </xf>
    <xf numFmtId="38" fontId="52" fillId="4" borderId="1" xfId="0" quotePrefix="1" applyNumberFormat="1" applyFont="1" applyFill="1" applyBorder="1" applyAlignment="1" applyProtection="1">
      <alignment horizontal="center" vertical="center" readingOrder="2"/>
      <protection hidden="1"/>
    </xf>
    <xf numFmtId="38" fontId="42" fillId="2" borderId="1" xfId="2" applyNumberFormat="1" applyFont="1" applyFill="1" applyBorder="1" applyAlignment="1" applyProtection="1">
      <alignment horizontal="center"/>
      <protection locked="0"/>
    </xf>
    <xf numFmtId="38" fontId="39" fillId="4" borderId="1" xfId="0" quotePrefix="1" applyNumberFormat="1" applyFont="1" applyFill="1" applyBorder="1" applyAlignment="1" applyProtection="1">
      <alignment horizontal="center" vertical="center" readingOrder="2"/>
      <protection hidden="1"/>
    </xf>
    <xf numFmtId="38" fontId="39" fillId="4" borderId="6" xfId="0" quotePrefix="1" applyNumberFormat="1" applyFont="1" applyFill="1" applyBorder="1" applyAlignment="1" applyProtection="1">
      <alignment horizontal="center" vertical="center" readingOrder="2"/>
      <protection hidden="1"/>
    </xf>
    <xf numFmtId="3" fontId="42" fillId="2" borderId="1" xfId="2" applyNumberFormat="1" applyFont="1" applyFill="1" applyBorder="1" applyAlignment="1" applyProtection="1">
      <alignment horizontal="center"/>
      <protection locked="0"/>
    </xf>
    <xf numFmtId="3" fontId="39" fillId="2" borderId="1" xfId="2" applyNumberFormat="1" applyFont="1" applyFill="1" applyBorder="1" applyAlignment="1" applyProtection="1">
      <alignment horizontal="center"/>
      <protection locked="0"/>
    </xf>
    <xf numFmtId="3" fontId="39" fillId="2" borderId="6" xfId="2" applyNumberFormat="1" applyFont="1" applyFill="1" applyBorder="1" applyAlignment="1" applyProtection="1">
      <alignment horizontal="center"/>
      <protection locked="0"/>
    </xf>
    <xf numFmtId="3" fontId="39" fillId="4" borderId="1" xfId="2" applyNumberFormat="1" applyFont="1" applyFill="1" applyBorder="1" applyAlignment="1" applyProtection="1">
      <alignment horizontal="center"/>
      <protection hidden="1"/>
    </xf>
    <xf numFmtId="3" fontId="39" fillId="4" borderId="6" xfId="2" applyNumberFormat="1" applyFont="1" applyFill="1" applyBorder="1" applyAlignment="1" applyProtection="1">
      <alignment horizontal="center"/>
      <protection hidden="1"/>
    </xf>
    <xf numFmtId="38" fontId="39" fillId="2" borderId="1" xfId="2" applyNumberFormat="1" applyFont="1" applyFill="1" applyBorder="1" applyAlignment="1" applyProtection="1">
      <alignment horizontal="center"/>
      <protection locked="0"/>
    </xf>
    <xf numFmtId="38" fontId="42" fillId="0" borderId="1" xfId="2" applyNumberFormat="1" applyFont="1" applyFill="1" applyBorder="1" applyAlignment="1" applyProtection="1">
      <alignment horizontal="center"/>
      <protection locked="0"/>
    </xf>
    <xf numFmtId="38" fontId="39" fillId="0" borderId="1" xfId="2" applyNumberFormat="1" applyFont="1" applyFill="1" applyBorder="1" applyAlignment="1" applyProtection="1">
      <alignment horizontal="center"/>
      <protection locked="0"/>
    </xf>
    <xf numFmtId="38" fontId="39" fillId="0" borderId="6" xfId="2" applyNumberFormat="1" applyFont="1" applyFill="1" applyBorder="1" applyAlignment="1" applyProtection="1">
      <alignment horizontal="center"/>
      <protection locked="0"/>
    </xf>
    <xf numFmtId="38" fontId="39" fillId="2" borderId="1" xfId="2" applyNumberFormat="1" applyFont="1" applyFill="1" applyBorder="1" applyAlignment="1" applyProtection="1">
      <alignment horizontal="center"/>
      <protection hidden="1"/>
    </xf>
    <xf numFmtId="38" fontId="39" fillId="2" borderId="6" xfId="2" applyNumberFormat="1" applyFont="1" applyFill="1" applyBorder="1" applyAlignment="1" applyProtection="1">
      <alignment horizontal="center"/>
      <protection hidden="1"/>
    </xf>
    <xf numFmtId="38" fontId="39" fillId="4" borderId="1" xfId="0" applyNumberFormat="1" applyFont="1" applyFill="1" applyBorder="1" applyAlignment="1" applyProtection="1">
      <alignment horizontal="center" vertical="center" readingOrder="2"/>
      <protection locked="0"/>
    </xf>
    <xf numFmtId="38" fontId="42" fillId="4" borderId="1" xfId="0" applyNumberFormat="1" applyFont="1" applyFill="1" applyBorder="1" applyAlignment="1" applyProtection="1">
      <alignment horizontal="center" vertical="center" readingOrder="2"/>
      <protection hidden="1"/>
    </xf>
    <xf numFmtId="0" fontId="39" fillId="4" borderId="9" xfId="0" applyFont="1" applyFill="1" applyBorder="1" applyAlignment="1" applyProtection="1">
      <alignment horizontal="right" readingOrder="2"/>
      <protection hidden="1"/>
    </xf>
    <xf numFmtId="0" fontId="53" fillId="4" borderId="16" xfId="0" applyFont="1" applyFill="1" applyBorder="1" applyAlignment="1" applyProtection="1">
      <alignment horizontal="center" readingOrder="2"/>
      <protection hidden="1"/>
    </xf>
    <xf numFmtId="0" fontId="44" fillId="4" borderId="10" xfId="0" applyFont="1" applyFill="1" applyBorder="1" applyAlignment="1" applyProtection="1">
      <alignment horizontal="right" readingOrder="2"/>
      <protection hidden="1"/>
    </xf>
    <xf numFmtId="0" fontId="39" fillId="4" borderId="10" xfId="0" applyFont="1" applyFill="1" applyBorder="1" applyAlignment="1" applyProtection="1">
      <alignment horizontal="right" readingOrder="2"/>
      <protection hidden="1"/>
    </xf>
    <xf numFmtId="6" fontId="39" fillId="4" borderId="10" xfId="0" applyNumberFormat="1" applyFont="1" applyFill="1" applyBorder="1" applyAlignment="1" applyProtection="1">
      <alignment horizontal="right" readingOrder="2"/>
      <protection hidden="1"/>
    </xf>
    <xf numFmtId="0" fontId="53" fillId="4" borderId="10" xfId="0" applyFont="1" applyFill="1" applyBorder="1" applyAlignment="1" applyProtection="1">
      <alignment horizontal="center" readingOrder="2"/>
      <protection hidden="1"/>
    </xf>
    <xf numFmtId="0" fontId="44" fillId="4" borderId="10" xfId="0" applyFont="1" applyFill="1" applyBorder="1" applyAlignment="1" applyProtection="1">
      <alignment horizontal="right" readingOrder="2"/>
      <protection locked="0"/>
    </xf>
    <xf numFmtId="8" fontId="39" fillId="4" borderId="10" xfId="0" applyNumberFormat="1" applyFont="1" applyFill="1" applyBorder="1" applyAlignment="1" applyProtection="1">
      <alignment horizontal="right" readingOrder="2"/>
      <protection hidden="1"/>
    </xf>
    <xf numFmtId="0" fontId="44" fillId="4" borderId="10" xfId="0" applyFont="1" applyFill="1" applyBorder="1" applyAlignment="1" applyProtection="1">
      <alignment horizontal="right" wrapText="1" readingOrder="2"/>
      <protection hidden="1"/>
    </xf>
    <xf numFmtId="0" fontId="43" fillId="4" borderId="10" xfId="0" applyFont="1" applyFill="1" applyBorder="1" applyAlignment="1" applyProtection="1">
      <alignment horizontal="right" readingOrder="2"/>
      <protection hidden="1"/>
    </xf>
    <xf numFmtId="0" fontId="42" fillId="4" borderId="10" xfId="0" applyFont="1" applyFill="1" applyBorder="1" applyAlignment="1" applyProtection="1">
      <alignment horizontal="right" readingOrder="2"/>
      <protection hidden="1"/>
    </xf>
    <xf numFmtId="0" fontId="39" fillId="4" borderId="15" xfId="0" applyFont="1" applyFill="1" applyBorder="1" applyAlignment="1" applyProtection="1">
      <alignment horizontal="right" readingOrder="2"/>
      <protection hidden="1"/>
    </xf>
    <xf numFmtId="168" fontId="39" fillId="3" borderId="14" xfId="0" applyNumberFormat="1" applyFont="1" applyFill="1" applyBorder="1" applyAlignment="1" applyProtection="1">
      <alignment horizontal="center" vertical="center" readingOrder="2"/>
      <protection locked="0"/>
    </xf>
    <xf numFmtId="168" fontId="39" fillId="3" borderId="14" xfId="0" applyNumberFormat="1" applyFont="1" applyFill="1" applyBorder="1" applyAlignment="1" applyProtection="1">
      <alignment horizontal="center" vertical="center" readingOrder="2"/>
      <protection hidden="1"/>
    </xf>
    <xf numFmtId="165" fontId="39" fillId="4" borderId="14" xfId="0" applyNumberFormat="1" applyFont="1" applyFill="1" applyBorder="1" applyAlignment="1" applyProtection="1">
      <alignment horizontal="center" readingOrder="2"/>
      <protection hidden="1"/>
    </xf>
    <xf numFmtId="166" fontId="39" fillId="4" borderId="17" xfId="0" applyNumberFormat="1" applyFont="1" applyFill="1" applyBorder="1" applyAlignment="1" applyProtection="1">
      <alignment horizontal="center" vertical="center" readingOrder="2"/>
      <protection hidden="1"/>
    </xf>
    <xf numFmtId="167" fontId="40" fillId="0" borderId="0" xfId="0" applyNumberFormat="1" applyFont="1" applyAlignment="1" applyProtection="1">
      <alignment horizontal="center"/>
      <protection hidden="1"/>
    </xf>
    <xf numFmtId="6" fontId="51" fillId="4" borderId="5" xfId="0" quotePrefix="1" applyNumberFormat="1" applyFont="1" applyFill="1" applyBorder="1" applyAlignment="1" applyProtection="1">
      <alignment horizontal="center" vertical="center" readingOrder="2"/>
      <protection hidden="1"/>
    </xf>
    <xf numFmtId="6" fontId="51" fillId="4" borderId="12" xfId="0" quotePrefix="1" applyNumberFormat="1" applyFont="1" applyFill="1" applyBorder="1" applyAlignment="1" applyProtection="1">
      <alignment horizontal="center" vertical="center" readingOrder="2"/>
      <protection hidden="1"/>
    </xf>
    <xf numFmtId="6" fontId="52" fillId="4" borderId="11" xfId="0" quotePrefix="1" applyNumberFormat="1" applyFont="1" applyFill="1" applyBorder="1" applyAlignment="1" applyProtection="1">
      <alignment horizontal="center" vertical="center" readingOrder="2"/>
      <protection hidden="1"/>
    </xf>
    <xf numFmtId="38" fontId="51" fillId="4" borderId="1" xfId="0" quotePrefix="1" applyNumberFormat="1" applyFont="1" applyFill="1" applyBorder="1" applyAlignment="1" applyProtection="1">
      <alignment horizontal="center" vertical="center" readingOrder="2"/>
      <protection hidden="1"/>
    </xf>
    <xf numFmtId="38" fontId="51" fillId="4" borderId="6" xfId="0" quotePrefix="1" applyNumberFormat="1" applyFont="1" applyFill="1" applyBorder="1" applyAlignment="1" applyProtection="1">
      <alignment horizontal="center" vertical="center" readingOrder="2"/>
      <protection hidden="1"/>
    </xf>
    <xf numFmtId="167" fontId="40" fillId="0" borderId="0" xfId="0" applyNumberFormat="1" applyFont="1" applyAlignment="1" applyProtection="1">
      <protection hidden="1"/>
    </xf>
    <xf numFmtId="0" fontId="58" fillId="5" borderId="21" xfId="5" quotePrefix="1" applyFont="1" applyFill="1" applyBorder="1" applyAlignment="1" applyProtection="1">
      <alignment vertical="center"/>
      <protection hidden="1"/>
    </xf>
    <xf numFmtId="38" fontId="39" fillId="0" borderId="1" xfId="0" applyNumberFormat="1" applyFont="1" applyFill="1" applyBorder="1" applyAlignment="1" applyProtection="1">
      <alignment horizontal="center" vertical="center" readingOrder="2"/>
      <protection hidden="1"/>
    </xf>
    <xf numFmtId="38" fontId="39" fillId="0" borderId="7" xfId="0" applyNumberFormat="1" applyFont="1" applyFill="1" applyBorder="1" applyAlignment="1" applyProtection="1">
      <alignment horizontal="center" vertical="center" readingOrder="2"/>
      <protection hidden="1"/>
    </xf>
    <xf numFmtId="38" fontId="20" fillId="0" borderId="0" xfId="0" applyNumberFormat="1" applyFont="1" applyFill="1" applyAlignment="1" applyProtection="1">
      <alignment vertical="center" readingOrder="2"/>
      <protection locked="0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right" vertical="center" wrapText="1"/>
    </xf>
    <xf numFmtId="0" fontId="54" fillId="0" borderId="0" xfId="0" applyFont="1" applyBorder="1" applyAlignment="1">
      <alignment vertical="center" wrapText="1"/>
    </xf>
    <xf numFmtId="9" fontId="42" fillId="0" borderId="5" xfId="0" applyNumberFormat="1" applyFont="1" applyFill="1" applyBorder="1" applyAlignment="1" applyProtection="1">
      <alignment horizontal="center" vertical="center" readingOrder="2"/>
      <protection hidden="1"/>
    </xf>
    <xf numFmtId="9" fontId="42" fillId="5" borderId="5" xfId="0" applyNumberFormat="1" applyFont="1" applyFill="1" applyBorder="1" applyAlignment="1" applyProtection="1">
      <alignment horizontal="center" vertical="center" readingOrder="2"/>
      <protection hidden="1"/>
    </xf>
    <xf numFmtId="43" fontId="42" fillId="0" borderId="5" xfId="1" applyNumberFormat="1" applyFont="1" applyFill="1" applyBorder="1" applyAlignment="1" applyProtection="1">
      <alignment horizontal="center" vertical="center" readingOrder="2"/>
      <protection hidden="1"/>
    </xf>
    <xf numFmtId="0" fontId="23" fillId="0" borderId="0" xfId="0" applyFont="1" applyFill="1" applyBorder="1" applyAlignment="1" applyProtection="1">
      <alignment vertical="center" readingOrder="2"/>
      <protection hidden="1"/>
    </xf>
    <xf numFmtId="0" fontId="20" fillId="0" borderId="0" xfId="0" applyFont="1" applyFill="1" applyBorder="1" applyAlignment="1" applyProtection="1">
      <alignment vertical="center" readingOrder="2"/>
      <protection hidden="1"/>
    </xf>
    <xf numFmtId="0" fontId="44" fillId="4" borderId="22" xfId="0" applyFont="1" applyFill="1" applyBorder="1" applyAlignment="1" applyProtection="1">
      <alignment vertical="center" readingOrder="2"/>
      <protection locked="0"/>
    </xf>
    <xf numFmtId="9" fontId="42" fillId="0" borderId="23" xfId="0" applyNumberFormat="1" applyFont="1" applyFill="1" applyBorder="1" applyAlignment="1" applyProtection="1">
      <alignment horizontal="center" vertical="center" readingOrder="2"/>
      <protection hidden="1"/>
    </xf>
    <xf numFmtId="0" fontId="44" fillId="4" borderId="24" xfId="0" applyFont="1" applyFill="1" applyBorder="1" applyAlignment="1" applyProtection="1">
      <alignment vertical="center" readingOrder="2"/>
      <protection locked="0"/>
    </xf>
    <xf numFmtId="43" fontId="42" fillId="0" borderId="25" xfId="1" applyFont="1" applyFill="1" applyBorder="1" applyAlignment="1" applyProtection="1">
      <alignment horizontal="center" vertical="center" readingOrder="2"/>
      <protection hidden="1"/>
    </xf>
    <xf numFmtId="43" fontId="42" fillId="0" borderId="26" xfId="1" applyFont="1" applyFill="1" applyBorder="1" applyAlignment="1" applyProtection="1">
      <alignment horizontal="center" vertical="center" readingOrder="2"/>
      <protection hidden="1"/>
    </xf>
    <xf numFmtId="9" fontId="42" fillId="0" borderId="27" xfId="0" applyNumberFormat="1" applyFont="1" applyFill="1" applyBorder="1" applyAlignment="1" applyProtection="1">
      <alignment horizontal="center" vertical="center" readingOrder="2"/>
      <protection hidden="1"/>
    </xf>
    <xf numFmtId="9" fontId="42" fillId="0" borderId="28" xfId="0" applyNumberFormat="1" applyFont="1" applyFill="1" applyBorder="1" applyAlignment="1" applyProtection="1">
      <alignment horizontal="center" vertical="center" readingOrder="2"/>
      <protection hidden="1"/>
    </xf>
    <xf numFmtId="9" fontId="42" fillId="5" borderId="28" xfId="0" applyNumberFormat="1" applyFont="1" applyFill="1" applyBorder="1" applyAlignment="1" applyProtection="1">
      <alignment horizontal="center" vertical="center" readingOrder="2"/>
      <protection hidden="1"/>
    </xf>
    <xf numFmtId="43" fontId="42" fillId="0" borderId="28" xfId="1" applyNumberFormat="1" applyFont="1" applyFill="1" applyBorder="1" applyAlignment="1" applyProtection="1">
      <alignment horizontal="center" vertical="center" readingOrder="2"/>
      <protection hidden="1"/>
    </xf>
    <xf numFmtId="43" fontId="42" fillId="0" borderId="29" xfId="1" applyFont="1" applyFill="1" applyBorder="1" applyAlignment="1" applyProtection="1">
      <alignment horizontal="center" vertical="center" readingOrder="2"/>
      <protection hidden="1"/>
    </xf>
    <xf numFmtId="0" fontId="44" fillId="4" borderId="31" xfId="0" applyFont="1" applyFill="1" applyBorder="1" applyAlignment="1" applyProtection="1">
      <alignment vertical="center" readingOrder="2"/>
      <protection locked="0"/>
    </xf>
    <xf numFmtId="10" fontId="58" fillId="5" borderId="30" xfId="5" quotePrefix="1" applyNumberFormat="1" applyFont="1" applyFill="1" applyBorder="1" applyAlignment="1" applyProtection="1">
      <alignment horizontal="right" vertical="center"/>
      <protection hidden="1"/>
    </xf>
    <xf numFmtId="38" fontId="56" fillId="0" borderId="1" xfId="5" applyNumberFormat="1" applyFont="1" applyFill="1" applyBorder="1" applyAlignment="1" applyProtection="1">
      <alignment vertical="center"/>
    </xf>
    <xf numFmtId="38" fontId="57" fillId="0" borderId="1" xfId="5" applyNumberFormat="1" applyFont="1" applyFill="1" applyBorder="1" applyAlignment="1" applyProtection="1">
      <alignment vertical="center"/>
    </xf>
    <xf numFmtId="38" fontId="56" fillId="4" borderId="2" xfId="5" applyNumberFormat="1" applyFont="1" applyFill="1" applyBorder="1" applyAlignment="1" applyProtection="1">
      <alignment vertical="center"/>
    </xf>
    <xf numFmtId="38" fontId="57" fillId="5" borderId="14" xfId="5" applyNumberFormat="1" applyFont="1" applyFill="1" applyBorder="1" applyAlignment="1" applyProtection="1">
      <alignment vertical="center"/>
    </xf>
    <xf numFmtId="38" fontId="56" fillId="4" borderId="1" xfId="5" applyNumberFormat="1" applyFont="1" applyFill="1" applyBorder="1" applyAlignment="1" applyProtection="1">
      <alignment vertical="center"/>
    </xf>
    <xf numFmtId="0" fontId="40" fillId="3" borderId="32" xfId="0" applyFont="1" applyFill="1" applyBorder="1" applyAlignment="1" applyProtection="1">
      <alignment horizontal="right" readingOrder="2"/>
      <protection hidden="1"/>
    </xf>
    <xf numFmtId="165" fontId="40" fillId="3" borderId="33" xfId="0" applyNumberFormat="1" applyFont="1" applyFill="1" applyBorder="1" applyAlignment="1" applyProtection="1">
      <alignment horizontal="center" vertical="center" readingOrder="2"/>
      <protection locked="0"/>
    </xf>
    <xf numFmtId="165" fontId="40" fillId="3" borderId="33" xfId="0" applyNumberFormat="1" applyFont="1" applyFill="1" applyBorder="1" applyAlignment="1" applyProtection="1">
      <alignment horizontal="center" vertical="center" readingOrder="2"/>
      <protection hidden="1"/>
    </xf>
    <xf numFmtId="165" fontId="40" fillId="3" borderId="34" xfId="0" applyNumberFormat="1" applyFont="1" applyFill="1" applyBorder="1" applyAlignment="1" applyProtection="1">
      <alignment horizontal="center" vertical="center" readingOrder="2"/>
      <protection hidden="1"/>
    </xf>
    <xf numFmtId="3" fontId="56" fillId="4" borderId="22" xfId="5" applyNumberFormat="1" applyFont="1" applyFill="1" applyBorder="1" applyAlignment="1" applyProtection="1">
      <alignment vertical="center"/>
      <protection locked="0"/>
    </xf>
    <xf numFmtId="38" fontId="56" fillId="0" borderId="37" xfId="5" applyNumberFormat="1" applyFont="1" applyFill="1" applyBorder="1" applyAlignment="1" applyProtection="1">
      <alignment vertical="center"/>
    </xf>
    <xf numFmtId="3" fontId="57" fillId="4" borderId="22" xfId="5" quotePrefix="1" applyNumberFormat="1" applyFont="1" applyFill="1" applyBorder="1" applyAlignment="1" applyProtection="1">
      <alignment horizontal="right" vertical="center" readingOrder="2"/>
    </xf>
    <xf numFmtId="38" fontId="57" fillId="0" borderId="37" xfId="5" applyNumberFormat="1" applyFont="1" applyFill="1" applyBorder="1" applyAlignment="1" applyProtection="1">
      <alignment vertical="center"/>
    </xf>
    <xf numFmtId="3" fontId="57" fillId="4" borderId="22" xfId="5" quotePrefix="1" applyNumberFormat="1" applyFont="1" applyFill="1" applyBorder="1" applyAlignment="1" applyProtection="1">
      <alignment horizontal="right" vertical="center"/>
    </xf>
    <xf numFmtId="3" fontId="57" fillId="4" borderId="22" xfId="5" applyNumberFormat="1" applyFont="1" applyFill="1" applyBorder="1" applyAlignment="1" applyProtection="1">
      <alignment horizontal="right" vertical="center" readingOrder="2"/>
    </xf>
    <xf numFmtId="3" fontId="58" fillId="4" borderId="38" xfId="5" quotePrefix="1" applyNumberFormat="1" applyFont="1" applyFill="1" applyBorder="1" applyAlignment="1" applyProtection="1">
      <alignment vertical="center"/>
      <protection hidden="1"/>
    </xf>
    <xf numFmtId="38" fontId="56" fillId="4" borderId="37" xfId="5" applyNumberFormat="1" applyFont="1" applyFill="1" applyBorder="1" applyAlignment="1" applyProtection="1">
      <alignment vertical="center"/>
    </xf>
    <xf numFmtId="0" fontId="56" fillId="5" borderId="35" xfId="5" quotePrefix="1" applyFont="1" applyFill="1" applyBorder="1" applyAlignment="1" applyProtection="1">
      <alignment vertical="center"/>
      <protection hidden="1"/>
    </xf>
    <xf numFmtId="38" fontId="57" fillId="5" borderId="36" xfId="5" applyNumberFormat="1" applyFont="1" applyFill="1" applyBorder="1" applyAlignment="1" applyProtection="1">
      <alignment vertical="center"/>
    </xf>
    <xf numFmtId="0" fontId="44" fillId="4" borderId="39" xfId="0" applyFont="1" applyFill="1" applyBorder="1" applyAlignment="1" applyProtection="1">
      <alignment vertical="center" readingOrder="2"/>
      <protection hidden="1"/>
    </xf>
    <xf numFmtId="3" fontId="57" fillId="4" borderId="22" xfId="5" applyNumberFormat="1" applyFont="1" applyFill="1" applyBorder="1" applyAlignment="1" applyProtection="1">
      <alignment vertical="center"/>
      <protection locked="0"/>
    </xf>
    <xf numFmtId="3" fontId="57" fillId="4" borderId="31" xfId="5" applyNumberFormat="1" applyFont="1" applyFill="1" applyBorder="1" applyAlignment="1" applyProtection="1">
      <alignment vertical="center"/>
      <protection locked="0"/>
    </xf>
    <xf numFmtId="3" fontId="58" fillId="4" borderId="31" xfId="4" quotePrefix="1" applyNumberFormat="1" applyFont="1" applyFill="1" applyBorder="1" applyAlignment="1" applyProtection="1">
      <alignment vertical="center"/>
      <protection hidden="1"/>
    </xf>
    <xf numFmtId="3" fontId="58" fillId="4" borderId="22" xfId="4" quotePrefix="1" applyNumberFormat="1" applyFont="1" applyFill="1" applyBorder="1" applyAlignment="1" applyProtection="1">
      <alignment vertical="center"/>
      <protection hidden="1"/>
    </xf>
    <xf numFmtId="3" fontId="58" fillId="4" borderId="24" xfId="4" quotePrefix="1" applyNumberFormat="1" applyFont="1" applyFill="1" applyBorder="1" applyAlignment="1" applyProtection="1">
      <alignment vertical="center"/>
      <protection hidden="1"/>
    </xf>
    <xf numFmtId="38" fontId="56" fillId="0" borderId="40" xfId="5" applyNumberFormat="1" applyFont="1" applyFill="1" applyBorder="1" applyAlignment="1" applyProtection="1">
      <alignment vertical="center"/>
    </xf>
    <xf numFmtId="38" fontId="56" fillId="0" borderId="41" xfId="5" applyNumberFormat="1" applyFont="1" applyFill="1" applyBorder="1" applyAlignment="1" applyProtection="1">
      <alignment vertical="center"/>
    </xf>
    <xf numFmtId="2" fontId="42" fillId="0" borderId="28" xfId="0" applyNumberFormat="1" applyFont="1" applyFill="1" applyBorder="1" applyAlignment="1" applyProtection="1">
      <alignment horizontal="center" vertical="center" readingOrder="2"/>
      <protection hidden="1"/>
    </xf>
    <xf numFmtId="2" fontId="42" fillId="0" borderId="5" xfId="0" applyNumberFormat="1" applyFont="1" applyFill="1" applyBorder="1" applyAlignment="1" applyProtection="1">
      <alignment horizontal="center" vertical="center" readingOrder="2"/>
      <protection hidden="1"/>
    </xf>
    <xf numFmtId="2" fontId="42" fillId="0" borderId="23" xfId="0" applyNumberFormat="1" applyFont="1" applyFill="1" applyBorder="1" applyAlignment="1" applyProtection="1">
      <alignment horizontal="center" vertical="center" readingOrder="2"/>
      <protection hidden="1"/>
    </xf>
    <xf numFmtId="169" fontId="40" fillId="0" borderId="0" xfId="3" applyNumberFormat="1" applyFont="1" applyFill="1" applyBorder="1" applyAlignment="1">
      <alignment horizontal="right" vertical="center" indent="1"/>
    </xf>
    <xf numFmtId="169" fontId="40" fillId="0" borderId="0" xfId="3" applyNumberFormat="1" applyFont="1" applyFill="1" applyBorder="1" applyAlignment="1">
      <alignment horizontal="center" vertical="center"/>
    </xf>
    <xf numFmtId="169" fontId="40" fillId="0" borderId="0" xfId="3" applyNumberFormat="1" applyFont="1" applyFill="1" applyBorder="1" applyAlignment="1">
      <alignment horizontal="right" vertical="center" indent="3"/>
    </xf>
    <xf numFmtId="169" fontId="40" fillId="0" borderId="0" xfId="3" applyNumberFormat="1" applyFont="1" applyFill="1" applyBorder="1" applyAlignment="1">
      <alignment horizontal="right" vertical="center"/>
    </xf>
    <xf numFmtId="169" fontId="40" fillId="0" borderId="0" xfId="3" applyNumberFormat="1" applyFont="1" applyFill="1" applyBorder="1" applyAlignment="1">
      <alignment horizontal="right" vertical="center" indent="4"/>
    </xf>
    <xf numFmtId="167" fontId="40" fillId="0" borderId="0" xfId="3" applyNumberFormat="1" applyFont="1" applyFill="1" applyAlignment="1">
      <alignment horizontal="right" vertical="center" indent="7"/>
    </xf>
    <xf numFmtId="169" fontId="40" fillId="0" borderId="0" xfId="3" applyNumberFormat="1" applyFont="1" applyFill="1" applyBorder="1" applyAlignment="1">
      <alignment horizontal="right" vertical="center" indent="2"/>
    </xf>
    <xf numFmtId="167" fontId="40" fillId="0" borderId="0" xfId="3" applyNumberFormat="1" applyFont="1" applyFill="1" applyAlignment="1">
      <alignment vertical="center"/>
    </xf>
    <xf numFmtId="3" fontId="57" fillId="5" borderId="14" xfId="5" applyNumberFormat="1" applyFont="1" applyFill="1" applyBorder="1" applyAlignment="1" applyProtection="1">
      <alignment vertical="center"/>
    </xf>
    <xf numFmtId="3" fontId="57" fillId="5" borderId="36" xfId="5" applyNumberFormat="1" applyFont="1" applyFill="1" applyBorder="1" applyAlignment="1" applyProtection="1">
      <alignment vertical="center"/>
    </xf>
    <xf numFmtId="169" fontId="40" fillId="0" borderId="0" xfId="3" applyNumberFormat="1" applyFont="1" applyFill="1" applyBorder="1" applyAlignment="1" applyProtection="1">
      <alignment horizontal="right" vertical="center" indent="6"/>
    </xf>
    <xf numFmtId="0" fontId="40" fillId="0" borderId="46" xfId="0" applyFont="1" applyBorder="1" applyAlignment="1">
      <alignment horizontal="right" vertical="center" wrapText="1"/>
    </xf>
    <xf numFmtId="0" fontId="23" fillId="0" borderId="47" xfId="0" applyFont="1" applyFill="1" applyBorder="1" applyAlignment="1" applyProtection="1">
      <alignment vertical="center" readingOrder="2"/>
      <protection hidden="1"/>
    </xf>
    <xf numFmtId="0" fontId="20" fillId="0" borderId="46" xfId="0" applyFont="1" applyFill="1" applyBorder="1" applyAlignment="1" applyProtection="1">
      <alignment vertical="center" readingOrder="2"/>
      <protection hidden="1"/>
    </xf>
    <xf numFmtId="0" fontId="20" fillId="0" borderId="47" xfId="0" applyFont="1" applyFill="1" applyBorder="1" applyAlignment="1" applyProtection="1">
      <alignment vertical="center" readingOrder="2"/>
      <protection hidden="1"/>
    </xf>
    <xf numFmtId="0" fontId="39" fillId="4" borderId="48" xfId="0" applyFont="1" applyFill="1" applyBorder="1" applyAlignment="1" applyProtection="1">
      <alignment horizontal="right" vertical="center" readingOrder="2"/>
      <protection hidden="1"/>
    </xf>
    <xf numFmtId="166" fontId="39" fillId="4" borderId="49" xfId="0" applyNumberFormat="1" applyFont="1" applyFill="1" applyBorder="1" applyAlignment="1" applyProtection="1">
      <alignment horizontal="center" vertical="center" readingOrder="2"/>
      <protection hidden="1"/>
    </xf>
    <xf numFmtId="0" fontId="58" fillId="5" borderId="48" xfId="5" quotePrefix="1" applyFont="1" applyFill="1" applyBorder="1" applyAlignment="1" applyProtection="1">
      <alignment vertical="center"/>
      <protection hidden="1"/>
    </xf>
    <xf numFmtId="0" fontId="58" fillId="5" borderId="49" xfId="5" quotePrefix="1" applyFont="1" applyFill="1" applyBorder="1" applyAlignment="1" applyProtection="1">
      <alignment vertical="center"/>
      <protection hidden="1"/>
    </xf>
    <xf numFmtId="9" fontId="42" fillId="0" borderId="36" xfId="0" applyNumberFormat="1" applyFont="1" applyFill="1" applyBorder="1" applyAlignment="1" applyProtection="1">
      <alignment horizontal="center" vertical="center" readingOrder="2"/>
      <protection hidden="1"/>
    </xf>
    <xf numFmtId="0" fontId="44" fillId="4" borderId="38" xfId="0" applyFont="1" applyFill="1" applyBorder="1" applyAlignment="1" applyProtection="1">
      <alignment vertical="center" readingOrder="2"/>
      <protection locked="0"/>
    </xf>
    <xf numFmtId="9" fontId="42" fillId="5" borderId="23" xfId="0" applyNumberFormat="1" applyFont="1" applyFill="1" applyBorder="1" applyAlignment="1" applyProtection="1">
      <alignment horizontal="center" vertical="center" readingOrder="2"/>
      <protection hidden="1"/>
    </xf>
    <xf numFmtId="9" fontId="42" fillId="0" borderId="37" xfId="0" applyNumberFormat="1" applyFont="1" applyFill="1" applyBorder="1" applyAlignment="1" applyProtection="1">
      <alignment horizontal="center" vertical="center" readingOrder="2"/>
      <protection hidden="1"/>
    </xf>
    <xf numFmtId="43" fontId="42" fillId="0" borderId="23" xfId="1" applyNumberFormat="1" applyFont="1" applyFill="1" applyBorder="1" applyAlignment="1" applyProtection="1">
      <alignment horizontal="center" vertical="center" readingOrder="2"/>
      <protection hidden="1"/>
    </xf>
    <xf numFmtId="43" fontId="42" fillId="0" borderId="50" xfId="1" applyNumberFormat="1" applyFont="1" applyFill="1" applyBorder="1" applyAlignment="1" applyProtection="1">
      <alignment horizontal="center" vertical="center" readingOrder="2"/>
      <protection hidden="1"/>
    </xf>
    <xf numFmtId="170" fontId="42" fillId="0" borderId="28" xfId="1" applyNumberFormat="1" applyFont="1" applyFill="1" applyBorder="1" applyAlignment="1" applyProtection="1">
      <alignment horizontal="center" vertical="center" readingOrder="2"/>
      <protection hidden="1"/>
    </xf>
    <xf numFmtId="170" fontId="42" fillId="0" borderId="5" xfId="1" applyNumberFormat="1" applyFont="1" applyFill="1" applyBorder="1" applyAlignment="1" applyProtection="1">
      <alignment horizontal="center" vertical="center" readingOrder="2"/>
      <protection hidden="1"/>
    </xf>
    <xf numFmtId="171" fontId="42" fillId="0" borderId="28" xfId="1" applyNumberFormat="1" applyFont="1" applyFill="1" applyBorder="1" applyAlignment="1" applyProtection="1">
      <alignment horizontal="center" vertical="center" readingOrder="2"/>
      <protection hidden="1"/>
    </xf>
    <xf numFmtId="171" fontId="42" fillId="0" borderId="5" xfId="1" applyNumberFormat="1" applyFont="1" applyFill="1" applyBorder="1" applyAlignment="1" applyProtection="1">
      <alignment horizontal="center" vertical="center" readingOrder="2"/>
      <protection hidden="1"/>
    </xf>
    <xf numFmtId="171" fontId="42" fillId="0" borderId="23" xfId="1" applyNumberFormat="1" applyFont="1" applyFill="1" applyBorder="1" applyAlignment="1" applyProtection="1">
      <alignment horizontal="center" vertical="center" readingOrder="2"/>
      <protection hidden="1"/>
    </xf>
    <xf numFmtId="0" fontId="40" fillId="3" borderId="51" xfId="0" applyFont="1" applyFill="1" applyBorder="1" applyAlignment="1" applyProtection="1">
      <alignment horizontal="right" readingOrder="2"/>
      <protection hidden="1"/>
    </xf>
    <xf numFmtId="165" fontId="40" fillId="3" borderId="52" xfId="0" applyNumberFormat="1" applyFont="1" applyFill="1" applyBorder="1" applyAlignment="1" applyProtection="1">
      <alignment horizontal="center" vertical="center" readingOrder="2"/>
      <protection locked="0"/>
    </xf>
    <xf numFmtId="165" fontId="40" fillId="3" borderId="52" xfId="0" applyNumberFormat="1" applyFont="1" applyFill="1" applyBorder="1" applyAlignment="1" applyProtection="1">
      <alignment horizontal="center" vertical="center" readingOrder="2"/>
      <protection hidden="1"/>
    </xf>
    <xf numFmtId="165" fontId="40" fillId="3" borderId="53" xfId="0" applyNumberFormat="1" applyFont="1" applyFill="1" applyBorder="1" applyAlignment="1" applyProtection="1">
      <alignment horizontal="center" vertical="center" readingOrder="2"/>
      <protection hidden="1"/>
    </xf>
    <xf numFmtId="0" fontId="47" fillId="4" borderId="28" xfId="0" applyFont="1" applyFill="1" applyBorder="1" applyAlignment="1" applyProtection="1">
      <alignment horizontal="right" vertical="center" readingOrder="2"/>
      <protection hidden="1"/>
    </xf>
    <xf numFmtId="0" fontId="44" fillId="4" borderId="28" xfId="0" applyFont="1" applyFill="1" applyBorder="1" applyAlignment="1" applyProtection="1">
      <alignment vertical="center" readingOrder="2"/>
      <protection hidden="1"/>
    </xf>
    <xf numFmtId="38" fontId="42" fillId="2" borderId="23" xfId="0" applyNumberFormat="1" applyFont="1" applyFill="1" applyBorder="1" applyAlignment="1" applyProtection="1">
      <alignment horizontal="center" vertical="center" readingOrder="2"/>
      <protection locked="0"/>
    </xf>
    <xf numFmtId="38" fontId="42" fillId="2" borderId="37" xfId="0" applyNumberFormat="1" applyFont="1" applyFill="1" applyBorder="1" applyAlignment="1" applyProtection="1">
      <alignment horizontal="center" vertical="center" readingOrder="2"/>
      <protection locked="0"/>
    </xf>
    <xf numFmtId="0" fontId="44" fillId="4" borderId="39" xfId="0" applyFont="1" applyFill="1" applyBorder="1" applyAlignment="1" applyProtection="1">
      <alignment vertical="center" readingOrder="2"/>
      <protection locked="0"/>
    </xf>
    <xf numFmtId="0" fontId="39" fillId="4" borderId="39" xfId="0" applyFont="1" applyFill="1" applyBorder="1" applyAlignment="1" applyProtection="1">
      <alignment vertical="center" readingOrder="2"/>
      <protection hidden="1"/>
    </xf>
    <xf numFmtId="38" fontId="39" fillId="5" borderId="37" xfId="0" applyNumberFormat="1" applyFont="1" applyFill="1" applyBorder="1" applyAlignment="1" applyProtection="1">
      <alignment horizontal="center" vertical="center" readingOrder="2"/>
      <protection hidden="1"/>
    </xf>
    <xf numFmtId="0" fontId="43" fillId="7" borderId="39" xfId="0" applyFont="1" applyFill="1" applyBorder="1" applyAlignment="1" applyProtection="1">
      <alignment vertical="center" readingOrder="2"/>
      <protection hidden="1"/>
    </xf>
    <xf numFmtId="0" fontId="43" fillId="4" borderId="39" xfId="0" applyFont="1" applyFill="1" applyBorder="1" applyAlignment="1" applyProtection="1">
      <alignment vertical="center" readingOrder="2"/>
      <protection hidden="1"/>
    </xf>
    <xf numFmtId="38" fontId="42" fillId="0" borderId="37" xfId="0" applyNumberFormat="1" applyFont="1" applyFill="1" applyBorder="1" applyAlignment="1" applyProtection="1">
      <alignment horizontal="center" vertical="center" readingOrder="2"/>
      <protection locked="0"/>
    </xf>
    <xf numFmtId="0" fontId="43" fillId="4" borderId="54" xfId="0" applyFont="1" applyFill="1" applyBorder="1" applyAlignment="1" applyProtection="1">
      <alignment vertical="center" readingOrder="2"/>
      <protection hidden="1"/>
    </xf>
    <xf numFmtId="38" fontId="50" fillId="0" borderId="55" xfId="0" applyNumberFormat="1" applyFont="1" applyFill="1" applyBorder="1" applyAlignment="1" applyProtection="1">
      <alignment horizontal="center" vertical="center" readingOrder="2"/>
      <protection hidden="1"/>
    </xf>
    <xf numFmtId="0" fontId="40" fillId="4" borderId="39" xfId="0" applyFont="1" applyFill="1" applyBorder="1" applyAlignment="1" applyProtection="1">
      <alignment vertical="center" readingOrder="2"/>
      <protection hidden="1"/>
    </xf>
    <xf numFmtId="38" fontId="39" fillId="4" borderId="37" xfId="0" applyNumberFormat="1" applyFont="1" applyFill="1" applyBorder="1" applyAlignment="1" applyProtection="1">
      <alignment horizontal="center" vertical="center" readingOrder="2"/>
      <protection hidden="1"/>
    </xf>
    <xf numFmtId="0" fontId="40" fillId="0" borderId="39" xfId="0" applyFont="1" applyFill="1" applyBorder="1" applyAlignment="1" applyProtection="1">
      <alignment vertical="center" readingOrder="2"/>
      <protection hidden="1"/>
    </xf>
    <xf numFmtId="38" fontId="39" fillId="0" borderId="37" xfId="0" applyNumberFormat="1" applyFont="1" applyFill="1" applyBorder="1" applyAlignment="1" applyProtection="1">
      <alignment horizontal="center" vertical="center" readingOrder="2"/>
      <protection hidden="1"/>
    </xf>
    <xf numFmtId="0" fontId="47" fillId="4" borderId="39" xfId="0" applyFont="1" applyFill="1" applyBorder="1" applyAlignment="1" applyProtection="1">
      <alignment horizontal="right" readingOrder="2"/>
      <protection locked="0"/>
    </xf>
    <xf numFmtId="38" fontId="50" fillId="4" borderId="37" xfId="0" applyNumberFormat="1" applyFont="1" applyFill="1" applyBorder="1" applyAlignment="1" applyProtection="1">
      <alignment horizontal="center" vertical="center" readingOrder="2"/>
      <protection hidden="1"/>
    </xf>
    <xf numFmtId="0" fontId="49" fillId="4" borderId="39" xfId="0" applyFont="1" applyFill="1" applyBorder="1" applyAlignment="1" applyProtection="1">
      <alignment vertical="center" readingOrder="2"/>
      <protection hidden="1"/>
    </xf>
    <xf numFmtId="38" fontId="42" fillId="0" borderId="37" xfId="0" applyNumberFormat="1" applyFont="1" applyFill="1" applyBorder="1" applyAlignment="1" applyProtection="1">
      <alignment horizontal="center" vertical="center" readingOrder="2"/>
      <protection hidden="1"/>
    </xf>
    <xf numFmtId="38" fontId="42" fillId="6" borderId="37" xfId="0" applyNumberFormat="1" applyFont="1" applyFill="1" applyBorder="1" applyAlignment="1" applyProtection="1">
      <alignment horizontal="center" vertical="center" readingOrder="2"/>
      <protection hidden="1"/>
    </xf>
    <xf numFmtId="38" fontId="42" fillId="2" borderId="37" xfId="0" applyNumberFormat="1" applyFont="1" applyFill="1" applyBorder="1" applyAlignment="1" applyProtection="1">
      <alignment horizontal="center" vertical="center" readingOrder="2"/>
      <protection hidden="1"/>
    </xf>
    <xf numFmtId="0" fontId="40" fillId="4" borderId="56" xfId="0" applyFont="1" applyFill="1" applyBorder="1" applyAlignment="1" applyProtection="1">
      <alignment vertical="center" readingOrder="2"/>
      <protection hidden="1"/>
    </xf>
    <xf numFmtId="38" fontId="39" fillId="4" borderId="40" xfId="0" applyNumberFormat="1" applyFont="1" applyFill="1" applyBorder="1" applyAlignment="1" applyProtection="1">
      <alignment horizontal="center" vertical="center" readingOrder="2"/>
      <protection hidden="1"/>
    </xf>
    <xf numFmtId="38" fontId="39" fillId="4" borderId="57" xfId="0" applyNumberFormat="1" applyFont="1" applyFill="1" applyBorder="1" applyAlignment="1" applyProtection="1">
      <alignment horizontal="center" vertical="center" readingOrder="2"/>
      <protection hidden="1"/>
    </xf>
    <xf numFmtId="38" fontId="39" fillId="4" borderId="41" xfId="0" applyNumberFormat="1" applyFont="1" applyFill="1" applyBorder="1" applyAlignment="1" applyProtection="1">
      <alignment horizontal="center" vertical="center" readingOrder="2"/>
      <protection hidden="1"/>
    </xf>
    <xf numFmtId="38" fontId="42" fillId="2" borderId="1" xfId="0" applyNumberFormat="1" applyFont="1" applyFill="1" applyBorder="1" applyAlignment="1" applyProtection="1">
      <alignment horizontal="center" vertical="center" readingOrder="2"/>
    </xf>
    <xf numFmtId="0" fontId="40" fillId="3" borderId="51" xfId="0" applyFont="1" applyFill="1" applyBorder="1" applyAlignment="1" applyProtection="1">
      <alignment horizontal="right" vertical="center" wrapText="1"/>
      <protection hidden="1"/>
    </xf>
    <xf numFmtId="165" fontId="43" fillId="3" borderId="58" xfId="0" applyNumberFormat="1" applyFont="1" applyFill="1" applyBorder="1" applyAlignment="1" applyProtection="1">
      <alignment horizontal="center" vertical="center" readingOrder="2"/>
      <protection hidden="1"/>
    </xf>
    <xf numFmtId="165" fontId="43" fillId="3" borderId="52" xfId="0" applyNumberFormat="1" applyFont="1" applyFill="1" applyBorder="1" applyAlignment="1" applyProtection="1">
      <alignment horizontal="center" vertical="center" readingOrder="2"/>
      <protection hidden="1"/>
    </xf>
    <xf numFmtId="165" fontId="43" fillId="3" borderId="53" xfId="0" applyNumberFormat="1" applyFont="1" applyFill="1" applyBorder="1" applyAlignment="1" applyProtection="1">
      <alignment horizontal="center" vertical="center" readingOrder="2"/>
      <protection hidden="1"/>
    </xf>
    <xf numFmtId="0" fontId="44" fillId="4" borderId="28" xfId="0" applyFont="1" applyFill="1" applyBorder="1" applyAlignment="1" applyProtection="1">
      <alignment horizontal="right" vertical="center" wrapText="1"/>
      <protection hidden="1"/>
    </xf>
    <xf numFmtId="0" fontId="44" fillId="4" borderId="39" xfId="0" applyFont="1" applyFill="1" applyBorder="1" applyAlignment="1" applyProtection="1">
      <alignment horizontal="right" vertical="center" wrapText="1"/>
      <protection hidden="1"/>
    </xf>
    <xf numFmtId="0" fontId="40" fillId="4" borderId="39" xfId="0" applyFont="1" applyFill="1" applyBorder="1" applyAlignment="1" applyProtection="1">
      <alignment horizontal="right" vertical="center" wrapText="1"/>
      <protection hidden="1"/>
    </xf>
    <xf numFmtId="0" fontId="45" fillId="4" borderId="39" xfId="0" applyFont="1" applyFill="1" applyBorder="1" applyAlignment="1" applyProtection="1">
      <alignment horizontal="right" vertical="center" wrapText="1"/>
      <protection hidden="1"/>
    </xf>
    <xf numFmtId="0" fontId="41" fillId="4" borderId="39" xfId="0" applyFont="1" applyFill="1" applyBorder="1" applyAlignment="1" applyProtection="1">
      <alignment horizontal="right" vertical="center" wrapText="1"/>
      <protection hidden="1"/>
    </xf>
    <xf numFmtId="38" fontId="39" fillId="2" borderId="37" xfId="0" applyNumberFormat="1" applyFont="1" applyFill="1" applyBorder="1" applyAlignment="1" applyProtection="1">
      <alignment horizontal="center" vertical="center" readingOrder="2"/>
      <protection hidden="1"/>
    </xf>
    <xf numFmtId="0" fontId="44" fillId="4" borderId="22" xfId="0" applyFont="1" applyFill="1" applyBorder="1" applyAlignment="1" applyProtection="1">
      <alignment horizontal="right" vertical="center" wrapText="1"/>
      <protection hidden="1"/>
    </xf>
    <xf numFmtId="0" fontId="44" fillId="4" borderId="22" xfId="0" applyFont="1" applyFill="1" applyBorder="1" applyAlignment="1" applyProtection="1">
      <alignment horizontal="right" vertical="center" wrapText="1"/>
      <protection locked="0"/>
    </xf>
    <xf numFmtId="0" fontId="40" fillId="4" borderId="56" xfId="0" applyFont="1" applyFill="1" applyBorder="1" applyAlignment="1" applyProtection="1">
      <alignment horizontal="right" vertical="center" wrapText="1"/>
      <protection hidden="1"/>
    </xf>
    <xf numFmtId="3" fontId="57" fillId="4" borderId="22" xfId="5" applyNumberFormat="1" applyFont="1" applyFill="1" applyBorder="1" applyAlignment="1" applyProtection="1">
      <alignment horizontal="right" vertical="center"/>
    </xf>
    <xf numFmtId="3" fontId="57" fillId="4" borderId="31" xfId="5" applyNumberFormat="1" applyFont="1" applyFill="1" applyBorder="1" applyAlignment="1" applyProtection="1">
      <alignment vertical="center"/>
    </xf>
    <xf numFmtId="0" fontId="48" fillId="4" borderId="37" xfId="0" applyNumberFormat="1" applyFont="1" applyFill="1" applyBorder="1" applyAlignment="1" applyProtection="1">
      <alignment horizontal="center" vertical="center" readingOrder="2"/>
      <protection hidden="1"/>
    </xf>
    <xf numFmtId="0" fontId="54" fillId="0" borderId="42" xfId="0" applyFont="1" applyBorder="1" applyAlignment="1">
      <alignment horizontal="center" vertical="center" wrapText="1"/>
    </xf>
    <xf numFmtId="172" fontId="40" fillId="0" borderId="42" xfId="3" applyNumberFormat="1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167" fontId="40" fillId="0" borderId="0" xfId="3" applyNumberFormat="1" applyFont="1" applyFill="1" applyAlignment="1">
      <alignment horizontal="center" vertical="center"/>
    </xf>
    <xf numFmtId="0" fontId="59" fillId="0" borderId="0" xfId="0" applyFont="1" applyAlignment="1" applyProtection="1">
      <alignment horizontal="center" vertical="center"/>
      <protection hidden="1"/>
    </xf>
    <xf numFmtId="167" fontId="40" fillId="0" borderId="0" xfId="0" applyNumberFormat="1" applyFont="1" applyAlignment="1" applyProtection="1">
      <alignment horizontal="center"/>
      <protection hidden="1"/>
    </xf>
    <xf numFmtId="0" fontId="5" fillId="0" borderId="18" xfId="0" applyFont="1" applyBorder="1" applyAlignment="1" applyProtection="1">
      <alignment horizontal="right"/>
      <protection locked="0"/>
    </xf>
    <xf numFmtId="0" fontId="5" fillId="0" borderId="19" xfId="0" applyFont="1" applyBorder="1" applyAlignment="1" applyProtection="1">
      <alignment horizontal="right"/>
      <protection locked="0"/>
    </xf>
    <xf numFmtId="0" fontId="5" fillId="0" borderId="2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40" fillId="0" borderId="4" xfId="0" applyFont="1" applyBorder="1" applyAlignment="1">
      <alignment horizontal="center" vertical="center" wrapText="1"/>
    </xf>
    <xf numFmtId="0" fontId="40" fillId="0" borderId="0" xfId="0" applyFont="1" applyAlignment="1" applyProtection="1">
      <alignment horizontal="center" vertical="center"/>
      <protection hidden="1"/>
    </xf>
    <xf numFmtId="0" fontId="60" fillId="0" borderId="43" xfId="0" applyFont="1" applyBorder="1" applyAlignment="1">
      <alignment horizontal="center" vertical="center" wrapText="1"/>
    </xf>
    <xf numFmtId="0" fontId="60" fillId="0" borderId="44" xfId="0" applyFont="1" applyBorder="1" applyAlignment="1">
      <alignment horizontal="center" vertical="center" wrapText="1"/>
    </xf>
    <xf numFmtId="0" fontId="60" fillId="0" borderId="45" xfId="0" applyFont="1" applyBorder="1" applyAlignment="1">
      <alignment horizontal="center" vertical="center" wrapText="1"/>
    </xf>
  </cellXfs>
  <cellStyles count="6">
    <cellStyle name="Comma" xfId="1" builtinId="3"/>
    <cellStyle name="Currency" xfId="2" builtinId="4"/>
    <cellStyle name="Normal" xfId="0" builtinId="0"/>
    <cellStyle name="Normal 2" xfId="3"/>
    <cellStyle name="Normal_PER - Financial Analysis Model 2" xfId="5"/>
    <cellStyle name="Normal_PER - Template - Financial Analysis - 23 Aug 04" xfId="4"/>
  </cellStyles>
  <dxfs count="0"/>
  <tableStyles count="0" defaultTableStyle="TableStyleMedium9" defaultPivotStyle="PivotStyleLight16"/>
  <colors>
    <mruColors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M30"/>
  <sheetViews>
    <sheetView showGridLines="0" rightToLeft="1" tabSelected="1" zoomScale="80" zoomScaleNormal="80" workbookViewId="0">
      <pane xSplit="2" ySplit="7" topLeftCell="C8" activePane="bottomRight" state="frozen"/>
      <selection pane="topRight" activeCell="C1" sqref="C1"/>
      <selection pane="bottomLeft" activeCell="A4" sqref="A4"/>
      <selection pane="bottomRight" activeCell="G7" sqref="G7"/>
    </sheetView>
  </sheetViews>
  <sheetFormatPr defaultRowHeight="15"/>
  <cols>
    <col min="1" max="1" width="2.42578125" style="26" customWidth="1"/>
    <col min="2" max="2" width="46" style="76" customWidth="1"/>
    <col min="3" max="7" width="15.7109375" style="26" customWidth="1"/>
    <col min="8" max="16384" width="9.140625" style="26"/>
  </cols>
  <sheetData>
    <row r="1" spans="2:13" ht="9" customHeight="1"/>
    <row r="2" spans="2:13" s="94" customFormat="1" ht="21.95" customHeight="1">
      <c r="B2" s="312" t="s">
        <v>29</v>
      </c>
      <c r="C2" s="312"/>
      <c r="D2" s="312"/>
      <c r="E2" s="312"/>
      <c r="F2" s="312"/>
      <c r="G2" s="312"/>
    </row>
    <row r="3" spans="2:13" s="94" customFormat="1" ht="21.95" customHeight="1">
      <c r="B3" s="313" t="s">
        <v>83</v>
      </c>
      <c r="C3" s="313"/>
      <c r="D3" s="313"/>
      <c r="E3" s="313"/>
      <c r="F3" s="313"/>
      <c r="G3" s="313"/>
    </row>
    <row r="4" spans="2:13" s="94" customFormat="1" ht="21.95" customHeight="1">
      <c r="B4" s="310" t="s">
        <v>152</v>
      </c>
      <c r="C4" s="239">
        <f>C7</f>
        <v>43466</v>
      </c>
      <c r="D4" s="233" t="s">
        <v>151</v>
      </c>
      <c r="E4" s="236">
        <f>G7</f>
        <v>44927</v>
      </c>
      <c r="F4" s="182"/>
      <c r="G4" s="182"/>
    </row>
    <row r="5" spans="2:13" s="94" customFormat="1" ht="13.5" customHeight="1">
      <c r="B5" s="311">
        <v>43466</v>
      </c>
      <c r="C5" s="240"/>
      <c r="D5" s="183"/>
      <c r="E5" s="183"/>
      <c r="F5" s="183"/>
      <c r="G5" s="95"/>
    </row>
    <row r="6" spans="2:13" s="94" customFormat="1" ht="13.5" customHeight="1">
      <c r="B6" s="238"/>
      <c r="C6" s="238"/>
      <c r="D6" s="86"/>
      <c r="E6" s="86"/>
      <c r="F6" s="95"/>
      <c r="G6" s="95"/>
    </row>
    <row r="7" spans="2:13" s="27" customFormat="1" ht="18" customHeight="1">
      <c r="B7" s="294" t="s">
        <v>30</v>
      </c>
      <c r="C7" s="295">
        <f>B5</f>
        <v>43466</v>
      </c>
      <c r="D7" s="296">
        <f>DATE(YEAR(C7)+1,MONTH(C7),1)</f>
        <v>43831</v>
      </c>
      <c r="E7" s="296">
        <f t="shared" ref="E7:G7" si="0">DATE(YEAR(D7)+1,MONTH(D7),1)</f>
        <v>44197</v>
      </c>
      <c r="F7" s="296">
        <f t="shared" si="0"/>
        <v>44562</v>
      </c>
      <c r="G7" s="297">
        <f t="shared" si="0"/>
        <v>44927</v>
      </c>
    </row>
    <row r="8" spans="2:13" ht="18" customHeight="1">
      <c r="B8" s="298" t="s">
        <v>31</v>
      </c>
      <c r="C8" s="107"/>
      <c r="D8" s="107"/>
      <c r="E8" s="107"/>
      <c r="F8" s="107"/>
      <c r="G8" s="270"/>
      <c r="L8" s="89" t="s">
        <v>82</v>
      </c>
      <c r="M8" s="90"/>
    </row>
    <row r="9" spans="2:13" ht="18" customHeight="1">
      <c r="B9" s="299" t="s">
        <v>98</v>
      </c>
      <c r="C9" s="107"/>
      <c r="D9" s="107"/>
      <c r="E9" s="107"/>
      <c r="F9" s="107"/>
      <c r="G9" s="270"/>
      <c r="L9" s="89" t="s">
        <v>83</v>
      </c>
      <c r="M9" s="90"/>
    </row>
    <row r="10" spans="2:13" s="28" customFormat="1" ht="18" customHeight="1">
      <c r="B10" s="300" t="s">
        <v>32</v>
      </c>
      <c r="C10" s="109">
        <f>C8-C9</f>
        <v>0</v>
      </c>
      <c r="D10" s="109">
        <f>D8-D9</f>
        <v>0</v>
      </c>
      <c r="E10" s="109">
        <f>E8-E9</f>
        <v>0</v>
      </c>
      <c r="F10" s="109">
        <f>F8-F9</f>
        <v>0</v>
      </c>
      <c r="G10" s="273">
        <f>G8-G9</f>
        <v>0</v>
      </c>
      <c r="L10" s="89" t="s">
        <v>84</v>
      </c>
      <c r="M10" s="91"/>
    </row>
    <row r="11" spans="2:13" ht="18" customHeight="1">
      <c r="B11" s="299" t="s">
        <v>33</v>
      </c>
      <c r="C11" s="107"/>
      <c r="D11" s="107"/>
      <c r="E11" s="107"/>
      <c r="F11" s="107"/>
      <c r="G11" s="270"/>
      <c r="L11" s="89" t="s">
        <v>88</v>
      </c>
      <c r="M11" s="90"/>
    </row>
    <row r="12" spans="2:13" ht="18" customHeight="1">
      <c r="B12" s="299" t="s">
        <v>34</v>
      </c>
      <c r="C12" s="107"/>
      <c r="D12" s="107"/>
      <c r="E12" s="107"/>
      <c r="F12" s="107"/>
      <c r="G12" s="270"/>
    </row>
    <row r="13" spans="2:13" ht="18" customHeight="1">
      <c r="B13" s="299" t="s">
        <v>35</v>
      </c>
      <c r="C13" s="107"/>
      <c r="D13" s="107"/>
      <c r="E13" s="107"/>
      <c r="F13" s="107"/>
      <c r="G13" s="270"/>
    </row>
    <row r="14" spans="2:13" ht="18" customHeight="1">
      <c r="B14" s="299" t="s">
        <v>36</v>
      </c>
      <c r="C14" s="107"/>
      <c r="D14" s="107"/>
      <c r="E14" s="107"/>
      <c r="F14" s="107"/>
      <c r="G14" s="270"/>
    </row>
    <row r="15" spans="2:13" ht="18" customHeight="1">
      <c r="B15" s="299" t="s">
        <v>95</v>
      </c>
      <c r="C15" s="107"/>
      <c r="D15" s="107"/>
      <c r="E15" s="107"/>
      <c r="F15" s="107"/>
      <c r="G15" s="270"/>
    </row>
    <row r="16" spans="2:13" ht="18" customHeight="1">
      <c r="B16" s="299" t="s">
        <v>37</v>
      </c>
      <c r="C16" s="108"/>
      <c r="D16" s="108"/>
      <c r="E16" s="108"/>
      <c r="F16" s="108"/>
      <c r="G16" s="270"/>
    </row>
    <row r="17" spans="2:7" ht="18" customHeight="1">
      <c r="B17" s="299" t="s">
        <v>99</v>
      </c>
      <c r="C17" s="108"/>
      <c r="D17" s="108"/>
      <c r="E17" s="108"/>
      <c r="F17" s="108"/>
      <c r="G17" s="270"/>
    </row>
    <row r="18" spans="2:7" s="28" customFormat="1" ht="18" customHeight="1">
      <c r="B18" s="301" t="s">
        <v>38</v>
      </c>
      <c r="C18" s="109">
        <f>SUM(C11:C17)</f>
        <v>0</v>
      </c>
      <c r="D18" s="109">
        <f>SUM(D11:D17)</f>
        <v>0</v>
      </c>
      <c r="E18" s="109">
        <f>SUM(E11:E17)</f>
        <v>0</v>
      </c>
      <c r="F18" s="109">
        <f>SUM(F11:F17)</f>
        <v>0</v>
      </c>
      <c r="G18" s="273">
        <f>SUM(G11:G17)</f>
        <v>0</v>
      </c>
    </row>
    <row r="19" spans="2:7" ht="18" customHeight="1">
      <c r="B19" s="302"/>
      <c r="C19" s="128"/>
      <c r="D19" s="128"/>
      <c r="E19" s="128"/>
      <c r="F19" s="128"/>
      <c r="G19" s="303"/>
    </row>
    <row r="20" spans="2:7" s="29" customFormat="1" ht="14.25">
      <c r="B20" s="301" t="s">
        <v>39</v>
      </c>
      <c r="C20" s="116">
        <f>C10-C18</f>
        <v>0</v>
      </c>
      <c r="D20" s="116">
        <f>D10-D18</f>
        <v>0</v>
      </c>
      <c r="E20" s="116">
        <f>E10-E18</f>
        <v>0</v>
      </c>
      <c r="F20" s="116">
        <f>F10-F18</f>
        <v>0</v>
      </c>
      <c r="G20" s="280">
        <f>G10-G18</f>
        <v>0</v>
      </c>
    </row>
    <row r="21" spans="2:7" s="29" customFormat="1" ht="18" customHeight="1">
      <c r="B21" s="299" t="s">
        <v>40</v>
      </c>
      <c r="C21" s="107"/>
      <c r="D21" s="107"/>
      <c r="E21" s="107"/>
      <c r="F21" s="107"/>
      <c r="G21" s="270"/>
    </row>
    <row r="22" spans="2:7" s="29" customFormat="1" ht="18" customHeight="1">
      <c r="B22" s="299"/>
      <c r="C22" s="107"/>
      <c r="D22" s="107"/>
      <c r="E22" s="107"/>
      <c r="F22" s="107"/>
      <c r="G22" s="270"/>
    </row>
    <row r="23" spans="2:7" s="29" customFormat="1" ht="15.75">
      <c r="B23" s="300" t="s">
        <v>41</v>
      </c>
      <c r="C23" s="116">
        <f>C20+C21</f>
        <v>0</v>
      </c>
      <c r="D23" s="116">
        <f>D20+D21</f>
        <v>0</v>
      </c>
      <c r="E23" s="116">
        <f>E20+E21</f>
        <v>0</v>
      </c>
      <c r="F23" s="116">
        <f>F20+F21</f>
        <v>0</v>
      </c>
      <c r="G23" s="280">
        <f>G20+G21</f>
        <v>0</v>
      </c>
    </row>
    <row r="24" spans="2:7" ht="18" customHeight="1">
      <c r="B24" s="299" t="s">
        <v>42</v>
      </c>
      <c r="C24" s="107"/>
      <c r="D24" s="107"/>
      <c r="E24" s="107"/>
      <c r="F24" s="107"/>
      <c r="G24" s="270"/>
    </row>
    <row r="25" spans="2:7" ht="18" customHeight="1">
      <c r="B25" s="304" t="s">
        <v>43</v>
      </c>
      <c r="C25" s="108"/>
      <c r="D25" s="108"/>
      <c r="E25" s="108"/>
      <c r="F25" s="108"/>
      <c r="G25" s="270"/>
    </row>
    <row r="26" spans="2:7" ht="18" customHeight="1">
      <c r="B26" s="305" t="s">
        <v>44</v>
      </c>
      <c r="C26" s="108"/>
      <c r="D26" s="108"/>
      <c r="E26" s="108"/>
      <c r="F26" s="108"/>
      <c r="G26" s="270"/>
    </row>
    <row r="27" spans="2:7" ht="18" customHeight="1">
      <c r="B27" s="305"/>
      <c r="C27" s="108"/>
      <c r="D27" s="108"/>
      <c r="E27" s="108"/>
      <c r="F27" s="108"/>
      <c r="G27" s="270"/>
    </row>
    <row r="28" spans="2:7" s="30" customFormat="1" ht="18" customHeight="1">
      <c r="B28" s="306" t="s">
        <v>45</v>
      </c>
      <c r="C28" s="290">
        <f>C23-C24-C25-C27-C26</f>
        <v>0</v>
      </c>
      <c r="D28" s="290">
        <f>D23-D24-D25-D27-D26</f>
        <v>0</v>
      </c>
      <c r="E28" s="290">
        <f>E23-E24-E25-E27-E26</f>
        <v>0</v>
      </c>
      <c r="F28" s="290">
        <f>F23-F24-F25-F27-F26</f>
        <v>0</v>
      </c>
      <c r="G28" s="292">
        <f>G23-G24-G25-G27-G26</f>
        <v>0</v>
      </c>
    </row>
    <row r="29" spans="2:7">
      <c r="B29" s="75"/>
      <c r="C29" s="32"/>
      <c r="D29" s="31"/>
      <c r="E29" s="32"/>
      <c r="F29" s="32"/>
    </row>
    <row r="30" spans="2:7">
      <c r="C30" s="32"/>
      <c r="D30" s="31"/>
      <c r="E30" s="32"/>
      <c r="F30" s="32"/>
    </row>
  </sheetData>
  <mergeCells count="2">
    <mergeCell ref="B2:G2"/>
    <mergeCell ref="B3:G3"/>
  </mergeCells>
  <phoneticPr fontId="2" type="noConversion"/>
  <dataValidations disablePrompts="1" count="1">
    <dataValidation type="list" allowBlank="1" showInputMessage="1" showErrorMessage="1" sqref="B3">
      <formula1>$L$8:$L$11</formula1>
    </dataValidation>
  </dataValidations>
  <pageMargins left="1.06" right="0.62" top="1" bottom="1" header="0.5" footer="0.5"/>
  <pageSetup paperSize="9"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T293"/>
  <sheetViews>
    <sheetView showGridLines="0" rightToLeft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F12" sqref="F12"/>
    </sheetView>
  </sheetViews>
  <sheetFormatPr defaultRowHeight="12.75"/>
  <cols>
    <col min="1" max="1" width="2.42578125" style="6" customWidth="1"/>
    <col min="2" max="2" width="37.42578125" style="17" customWidth="1"/>
    <col min="3" max="4" width="15.7109375" style="13" customWidth="1"/>
    <col min="5" max="5" width="15.7109375" style="6" customWidth="1"/>
    <col min="6" max="7" width="15.7109375" style="14" customWidth="1"/>
    <col min="8" max="16384" width="9.140625" style="6"/>
  </cols>
  <sheetData>
    <row r="1" spans="2:20" ht="15.75">
      <c r="B1" s="313"/>
      <c r="C1" s="313"/>
      <c r="D1" s="313"/>
      <c r="E1" s="313"/>
      <c r="F1" s="313"/>
      <c r="G1" s="313"/>
    </row>
    <row r="2" spans="2:20" ht="21.95" customHeight="1">
      <c r="B2" s="312" t="s">
        <v>94</v>
      </c>
      <c r="C2" s="312"/>
      <c r="D2" s="312"/>
      <c r="E2" s="312"/>
      <c r="F2" s="312"/>
      <c r="G2" s="312"/>
      <c r="H2" s="55"/>
      <c r="I2" s="55"/>
      <c r="J2" s="55"/>
    </row>
    <row r="3" spans="2:20" ht="21.95" customHeight="1">
      <c r="B3" s="314" t="str">
        <f>PL!B3</f>
        <v>دولار</v>
      </c>
      <c r="C3" s="314"/>
      <c r="D3" s="314"/>
      <c r="E3" s="314"/>
      <c r="F3" s="314"/>
      <c r="G3" s="314"/>
    </row>
    <row r="4" spans="2:20" ht="21.95" customHeight="1">
      <c r="B4" s="184"/>
      <c r="C4" s="237">
        <f>C6</f>
        <v>43466</v>
      </c>
      <c r="D4" s="239" t="s">
        <v>151</v>
      </c>
      <c r="E4" s="236">
        <f>G6</f>
        <v>44927</v>
      </c>
      <c r="F4" s="185"/>
      <c r="G4" s="185"/>
    </row>
    <row r="5" spans="2:20" ht="15.75">
      <c r="B5" s="92"/>
      <c r="C5" s="313"/>
      <c r="D5" s="313"/>
      <c r="E5" s="92"/>
      <c r="F5" s="92"/>
      <c r="G5" s="92"/>
    </row>
    <row r="6" spans="2:20" s="2" customFormat="1" ht="18" customHeight="1">
      <c r="B6" s="263" t="s">
        <v>13</v>
      </c>
      <c r="C6" s="264">
        <f>PL!C7</f>
        <v>43466</v>
      </c>
      <c r="D6" s="265">
        <f>DATE(YEAR(C6)+1,MONTH(C6),DAY(C6))</f>
        <v>43831</v>
      </c>
      <c r="E6" s="265">
        <f>DATE(YEAR(D6)+1,MONTH(D6),DAY(D6))</f>
        <v>44197</v>
      </c>
      <c r="F6" s="265">
        <f>DATE(YEAR(E6)+1,MONTH(E6),DAY(E6))</f>
        <v>44562</v>
      </c>
      <c r="G6" s="266">
        <f>DATE(YEAR(F6)+1,MONTH(F6),DAY(F6))</f>
        <v>44927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ht="18" customHeight="1">
      <c r="B7" s="267" t="s">
        <v>23</v>
      </c>
      <c r="C7" s="96"/>
      <c r="D7" s="96"/>
      <c r="E7" s="96"/>
      <c r="F7" s="97"/>
      <c r="G7" s="309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2:20" ht="18" customHeight="1">
      <c r="B8" s="268" t="s">
        <v>114</v>
      </c>
      <c r="C8" s="105"/>
      <c r="D8" s="109">
        <f>'CF - Indirect'!D42</f>
        <v>0</v>
      </c>
      <c r="E8" s="109">
        <f>'CF - Indirect'!E42</f>
        <v>0</v>
      </c>
      <c r="F8" s="109">
        <f>'CF - Indirect'!F42</f>
        <v>0</v>
      </c>
      <c r="G8" s="273">
        <f>'CF - Indirect'!G42</f>
        <v>0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2:20" ht="18" customHeight="1">
      <c r="B9" s="222" t="s">
        <v>115</v>
      </c>
      <c r="C9" s="107"/>
      <c r="D9" s="107"/>
      <c r="E9" s="107"/>
      <c r="F9" s="108"/>
      <c r="G9" s="270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2:20" ht="18" customHeight="1">
      <c r="B10" s="222" t="s">
        <v>100</v>
      </c>
      <c r="C10" s="107"/>
      <c r="D10" s="107"/>
      <c r="E10" s="107"/>
      <c r="F10" s="108"/>
      <c r="G10" s="270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2:20" ht="18" customHeight="1">
      <c r="B11" s="222" t="s">
        <v>0</v>
      </c>
      <c r="C11" s="107"/>
      <c r="D11" s="107"/>
      <c r="E11" s="107"/>
      <c r="F11" s="108"/>
      <c r="G11" s="270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2:20" ht="18" customHeight="1">
      <c r="B12" s="222" t="s">
        <v>1</v>
      </c>
      <c r="C12" s="107"/>
      <c r="D12" s="107"/>
      <c r="E12" s="107"/>
      <c r="F12" s="108"/>
      <c r="G12" s="270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2:20" ht="18" customHeight="1">
      <c r="B13" s="222" t="s">
        <v>2</v>
      </c>
      <c r="C13" s="107"/>
      <c r="D13" s="107"/>
      <c r="E13" s="107"/>
      <c r="F13" s="108"/>
      <c r="G13" s="270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2:20" ht="18" customHeight="1">
      <c r="B14" s="222" t="s">
        <v>97</v>
      </c>
      <c r="C14" s="107"/>
      <c r="D14" s="107"/>
      <c r="E14" s="107"/>
      <c r="F14" s="108"/>
      <c r="G14" s="270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2:20" s="4" customFormat="1" ht="18" customHeight="1">
      <c r="B15" s="272" t="s">
        <v>10</v>
      </c>
      <c r="C15" s="109">
        <f>SUM(C8:C14)</f>
        <v>0</v>
      </c>
      <c r="D15" s="109">
        <f>SUM(D8:D14)</f>
        <v>0</v>
      </c>
      <c r="E15" s="109">
        <f>SUM(E8:E14)</f>
        <v>0</v>
      </c>
      <c r="F15" s="110">
        <f>SUM(F8:F14)</f>
        <v>0</v>
      </c>
      <c r="G15" s="273">
        <f>SUM(G8:G14)</f>
        <v>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2:20" ht="18" customHeight="1">
      <c r="B16" s="222" t="s">
        <v>3</v>
      </c>
      <c r="C16" s="107"/>
      <c r="D16" s="107"/>
      <c r="E16" s="107"/>
      <c r="F16" s="108"/>
      <c r="G16" s="270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2:20" ht="18" customHeight="1">
      <c r="B17" s="222" t="s">
        <v>4</v>
      </c>
      <c r="C17" s="107"/>
      <c r="D17" s="107"/>
      <c r="E17" s="107"/>
      <c r="F17" s="108"/>
      <c r="G17" s="270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2:20" ht="18" customHeight="1">
      <c r="B18" s="222" t="s">
        <v>5</v>
      </c>
      <c r="C18" s="107"/>
      <c r="D18" s="107"/>
      <c r="E18" s="107"/>
      <c r="F18" s="108"/>
      <c r="G18" s="270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2:20" ht="18" customHeight="1">
      <c r="B19" s="222" t="s">
        <v>6</v>
      </c>
      <c r="C19" s="107"/>
      <c r="D19" s="107"/>
      <c r="E19" s="107"/>
      <c r="F19" s="108"/>
      <c r="G19" s="270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2:20" s="4" customFormat="1" ht="18" customHeight="1">
      <c r="B20" s="274" t="s">
        <v>7</v>
      </c>
      <c r="C20" s="109">
        <f>SUM(C16:C19)</f>
        <v>0</v>
      </c>
      <c r="D20" s="109">
        <f>SUM(D16:D19)</f>
        <v>0</v>
      </c>
      <c r="E20" s="109">
        <f>SUM(E16:E19)</f>
        <v>0</v>
      </c>
      <c r="F20" s="110">
        <f>SUM(F16:F19)</f>
        <v>0</v>
      </c>
      <c r="G20" s="273">
        <f>SUM(G16:G19)</f>
        <v>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2:20" ht="18" customHeight="1">
      <c r="B21" s="222" t="s">
        <v>8</v>
      </c>
      <c r="C21" s="107">
        <f>PL!C14</f>
        <v>0</v>
      </c>
      <c r="D21" s="107">
        <f>C21+PL!D14</f>
        <v>0</v>
      </c>
      <c r="E21" s="107">
        <f>D21+PL!E14</f>
        <v>0</v>
      </c>
      <c r="F21" s="107">
        <f>E21+PL!F14</f>
        <v>0</v>
      </c>
      <c r="G21" s="270">
        <f>F21+PL!G14</f>
        <v>0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2:20" s="4" customFormat="1" ht="18" customHeight="1">
      <c r="B22" s="275" t="s">
        <v>9</v>
      </c>
      <c r="C22" s="109">
        <f>C20-C21</f>
        <v>0</v>
      </c>
      <c r="D22" s="109">
        <f>D20-D21</f>
        <v>0</v>
      </c>
      <c r="E22" s="109">
        <f>E20-E21</f>
        <v>0</v>
      </c>
      <c r="F22" s="110">
        <f>F20-F21</f>
        <v>0</v>
      </c>
      <c r="G22" s="273">
        <f>G20-G21</f>
        <v>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2:20" s="4" customFormat="1" ht="18" customHeight="1">
      <c r="B23" s="222" t="s">
        <v>11</v>
      </c>
      <c r="C23" s="112"/>
      <c r="D23" s="112"/>
      <c r="E23" s="112"/>
      <c r="F23" s="113"/>
      <c r="G23" s="276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2:20" ht="18" customHeight="1">
      <c r="B24" s="271" t="s">
        <v>26</v>
      </c>
      <c r="C24" s="107"/>
      <c r="D24" s="107"/>
      <c r="E24" s="107"/>
      <c r="F24" s="108"/>
      <c r="G24" s="270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2:20" s="8" customFormat="1" ht="18" customHeight="1">
      <c r="B25" s="272" t="s">
        <v>12</v>
      </c>
      <c r="C25" s="109">
        <f>C22+C23+C24</f>
        <v>0</v>
      </c>
      <c r="D25" s="109">
        <f>D22+D23+D24</f>
        <v>0</v>
      </c>
      <c r="E25" s="109">
        <f>E22+E23+E24</f>
        <v>0</v>
      </c>
      <c r="F25" s="109">
        <f>F22+F23+F24</f>
        <v>0</v>
      </c>
      <c r="G25" s="109">
        <f>G22+G23+G24</f>
        <v>0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2:20" s="8" customFormat="1" ht="18" customHeight="1">
      <c r="B26" s="277"/>
      <c r="C26" s="114"/>
      <c r="D26" s="114"/>
      <c r="E26" s="114"/>
      <c r="F26" s="115"/>
      <c r="G26" s="278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2:20" ht="18" customHeight="1">
      <c r="B27" s="279" t="s">
        <v>25</v>
      </c>
      <c r="C27" s="116">
        <f>C15+C25</f>
        <v>0</v>
      </c>
      <c r="D27" s="116">
        <f>D15+D25</f>
        <v>0</v>
      </c>
      <c r="E27" s="116">
        <f>E15+E25</f>
        <v>0</v>
      </c>
      <c r="F27" s="117">
        <f>F15+F25</f>
        <v>0</v>
      </c>
      <c r="G27" s="280">
        <f>G15+G25</f>
        <v>0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2:20" ht="18" customHeight="1">
      <c r="B28" s="281"/>
      <c r="C28" s="179"/>
      <c r="D28" s="179"/>
      <c r="E28" s="179"/>
      <c r="F28" s="180"/>
      <c r="G28" s="282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2:20" ht="18" customHeight="1">
      <c r="B29" s="283" t="s">
        <v>24</v>
      </c>
      <c r="C29" s="119"/>
      <c r="D29" s="119"/>
      <c r="E29" s="119"/>
      <c r="F29" s="120"/>
      <c r="G29" s="284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2:20" s="10" customFormat="1" ht="18" customHeight="1">
      <c r="B30" s="268" t="s">
        <v>16</v>
      </c>
      <c r="C30" s="105"/>
      <c r="D30" s="105"/>
      <c r="E30" s="105"/>
      <c r="F30" s="106"/>
      <c r="G30" s="26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2:20" ht="18" customHeight="1">
      <c r="B31" s="222" t="s">
        <v>146</v>
      </c>
      <c r="C31" s="107"/>
      <c r="D31" s="107"/>
      <c r="E31" s="107"/>
      <c r="F31" s="108"/>
      <c r="G31" s="270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2:20" s="4" customFormat="1" ht="18" customHeight="1">
      <c r="B32" s="222" t="s">
        <v>14</v>
      </c>
      <c r="C32" s="107"/>
      <c r="D32" s="107"/>
      <c r="E32" s="107"/>
      <c r="F32" s="108"/>
      <c r="G32" s="270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2:20" ht="18" customHeight="1">
      <c r="B33" s="222" t="s">
        <v>113</v>
      </c>
      <c r="C33" s="107"/>
      <c r="D33" s="107"/>
      <c r="E33" s="107"/>
      <c r="F33" s="108"/>
      <c r="G33" s="270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2:20" ht="18" customHeight="1">
      <c r="B34" s="222" t="s">
        <v>15</v>
      </c>
      <c r="C34" s="107"/>
      <c r="D34" s="107"/>
      <c r="E34" s="107"/>
      <c r="F34" s="108"/>
      <c r="G34" s="270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2:20" ht="18" customHeight="1">
      <c r="B35" s="222" t="s">
        <v>17</v>
      </c>
      <c r="C35" s="107"/>
      <c r="D35" s="107"/>
      <c r="E35" s="107"/>
      <c r="F35" s="108"/>
      <c r="G35" s="270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2:20" ht="18" customHeight="1">
      <c r="B36" s="272" t="s">
        <v>18</v>
      </c>
      <c r="C36" s="109">
        <f>SUM(C30:C35)</f>
        <v>0</v>
      </c>
      <c r="D36" s="109">
        <f>SUM(D30:D35)</f>
        <v>0</v>
      </c>
      <c r="E36" s="109">
        <f>SUM(E30:E35)</f>
        <v>0</v>
      </c>
      <c r="F36" s="110">
        <f>SUM(F30:F35)</f>
        <v>0</v>
      </c>
      <c r="G36" s="273">
        <f>SUM(G30:G35)</f>
        <v>0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2:20" ht="18" customHeight="1">
      <c r="B37" s="222" t="s">
        <v>19</v>
      </c>
      <c r="C37" s="107"/>
      <c r="D37" s="107"/>
      <c r="E37" s="107"/>
      <c r="F37" s="108"/>
      <c r="G37" s="270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2:20" ht="18" customHeight="1">
      <c r="B38" s="271" t="s">
        <v>27</v>
      </c>
      <c r="C38" s="107"/>
      <c r="D38" s="107"/>
      <c r="E38" s="107"/>
      <c r="F38" s="108"/>
      <c r="G38" s="270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2:20" ht="18" customHeight="1">
      <c r="B39" s="272" t="s">
        <v>20</v>
      </c>
      <c r="C39" s="109">
        <f>SUM(C37:C38)</f>
        <v>0</v>
      </c>
      <c r="D39" s="109">
        <f>SUM(D37:D38)</f>
        <v>0</v>
      </c>
      <c r="E39" s="109">
        <f>SUM(E37:E38)</f>
        <v>0</v>
      </c>
      <c r="F39" s="110">
        <f>SUM(F37:F38)</f>
        <v>0</v>
      </c>
      <c r="G39" s="273">
        <f>SUM(G37:G38)</f>
        <v>0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2:20" s="4" customFormat="1" ht="18" customHeight="1">
      <c r="B40" s="285"/>
      <c r="C40" s="121"/>
      <c r="D40" s="121"/>
      <c r="E40" s="121"/>
      <c r="F40" s="122"/>
      <c r="G40" s="286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2:20" s="23" customFormat="1" ht="18" customHeight="1">
      <c r="B41" s="279" t="s">
        <v>148</v>
      </c>
      <c r="C41" s="109">
        <f>C36+C39</f>
        <v>0</v>
      </c>
      <c r="D41" s="109">
        <f>D36+D39</f>
        <v>0</v>
      </c>
      <c r="E41" s="109">
        <f>E36+E39</f>
        <v>0</v>
      </c>
      <c r="F41" s="110">
        <f>F36+F39</f>
        <v>0</v>
      </c>
      <c r="G41" s="273">
        <f>G36+G39</f>
        <v>0</v>
      </c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</row>
    <row r="42" spans="2:20" s="4" customFormat="1" ht="18" customHeight="1">
      <c r="B42" s="222" t="s">
        <v>21</v>
      </c>
      <c r="C42" s="107"/>
      <c r="D42" s="107"/>
      <c r="E42" s="107"/>
      <c r="F42" s="108"/>
      <c r="G42" s="270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2:20" ht="18" customHeight="1">
      <c r="B43" s="222" t="s">
        <v>149</v>
      </c>
      <c r="C43" s="107"/>
      <c r="D43" s="293">
        <f>C44</f>
        <v>0</v>
      </c>
      <c r="E43" s="107">
        <f>D44+D43</f>
        <v>0</v>
      </c>
      <c r="F43" s="107">
        <f t="shared" ref="F43:G43" si="0">E44+E43</f>
        <v>0</v>
      </c>
      <c r="G43" s="270">
        <f t="shared" si="0"/>
        <v>0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2:20" s="4" customFormat="1" ht="18" customHeight="1">
      <c r="B44" s="222" t="s">
        <v>150</v>
      </c>
      <c r="C44" s="123">
        <f>PL!C28</f>
        <v>0</v>
      </c>
      <c r="D44" s="123">
        <f>PL!D28</f>
        <v>0</v>
      </c>
      <c r="E44" s="123">
        <f>PL!E28</f>
        <v>0</v>
      </c>
      <c r="F44" s="123">
        <f>PL!F28</f>
        <v>0</v>
      </c>
      <c r="G44" s="287">
        <f>PL!G28</f>
        <v>0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2:20" ht="18" customHeight="1">
      <c r="B45" s="222" t="s">
        <v>153</v>
      </c>
      <c r="C45" s="293">
        <f>PL!C25</f>
        <v>0</v>
      </c>
      <c r="D45" s="293">
        <f>C45+PL!D25</f>
        <v>0</v>
      </c>
      <c r="E45" s="293">
        <f>D45+PL!E25</f>
        <v>0</v>
      </c>
      <c r="F45" s="293">
        <f>E45+PL!F25</f>
        <v>0</v>
      </c>
      <c r="G45" s="293">
        <f>F45+PL!G25</f>
        <v>0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2:20" ht="18" customHeight="1">
      <c r="B46" s="222" t="s">
        <v>117</v>
      </c>
      <c r="C46" s="107"/>
      <c r="D46" s="107"/>
      <c r="E46" s="107"/>
      <c r="F46" s="108"/>
      <c r="G46" s="270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2:20" s="8" customFormat="1" ht="18" customHeight="1">
      <c r="B47" s="224" t="s">
        <v>116</v>
      </c>
      <c r="C47" s="293">
        <f>-(PL!C26)</f>
        <v>0</v>
      </c>
      <c r="D47" s="293">
        <f>C47+(-PL!D26)</f>
        <v>0</v>
      </c>
      <c r="E47" s="293">
        <f>D47+(-PL!E26)</f>
        <v>0</v>
      </c>
      <c r="F47" s="293">
        <f>E47+(-PL!F26)</f>
        <v>0</v>
      </c>
      <c r="G47" s="293">
        <f>F47+(-PL!G26)</f>
        <v>0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2:20" s="25" customFormat="1" ht="18" customHeight="1">
      <c r="B48" s="279" t="s">
        <v>22</v>
      </c>
      <c r="C48" s="109">
        <f>SUM(C42:C47)</f>
        <v>0</v>
      </c>
      <c r="D48" s="109">
        <f>SUM(D42:D47)</f>
        <v>0</v>
      </c>
      <c r="E48" s="109">
        <f>SUM(E42:E47)</f>
        <v>0</v>
      </c>
      <c r="F48" s="110">
        <f>SUM(F42:F47)</f>
        <v>0</v>
      </c>
      <c r="G48" s="273">
        <f>SUM(G42:G47)</f>
        <v>0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</row>
    <row r="49" spans="2:20" s="4" customFormat="1" ht="18" customHeight="1">
      <c r="B49" s="285"/>
      <c r="C49" s="124"/>
      <c r="D49" s="124"/>
      <c r="E49" s="124"/>
      <c r="F49" s="125"/>
      <c r="G49" s="288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2:20" s="4" customFormat="1" ht="18" customHeight="1">
      <c r="B50" s="289" t="s">
        <v>147</v>
      </c>
      <c r="C50" s="290">
        <f>C48+C41</f>
        <v>0</v>
      </c>
      <c r="D50" s="290">
        <f>D48+D41</f>
        <v>0</v>
      </c>
      <c r="E50" s="290">
        <f>E48+E41</f>
        <v>0</v>
      </c>
      <c r="F50" s="291">
        <f>F48+F41</f>
        <v>0</v>
      </c>
      <c r="G50" s="292">
        <f>G48+G41</f>
        <v>0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2:20" s="4" customFormat="1">
      <c r="B51" s="15"/>
      <c r="C51" s="5"/>
      <c r="D51" s="5"/>
      <c r="E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2:20" s="4" customFormat="1">
      <c r="B52" s="16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2:20" s="18" customFormat="1">
      <c r="B53" s="19" t="s">
        <v>145</v>
      </c>
      <c r="C53" s="20">
        <f>C27-C50</f>
        <v>0</v>
      </c>
      <c r="D53" s="20">
        <f>D27-D50</f>
        <v>0</v>
      </c>
      <c r="E53" s="20">
        <f>E27-E50</f>
        <v>0</v>
      </c>
      <c r="F53" s="20">
        <f>F27-F50</f>
        <v>0</v>
      </c>
      <c r="G53" s="20">
        <f>G27-G50</f>
        <v>0</v>
      </c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</row>
    <row r="54" spans="2:20">
      <c r="B54" s="15"/>
      <c r="C54" s="11"/>
      <c r="D54" s="11"/>
      <c r="E54" s="5"/>
      <c r="F54" s="12"/>
      <c r="G54" s="12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2:20">
      <c r="B55" s="15"/>
      <c r="C55" s="11"/>
      <c r="D55" s="11"/>
      <c r="E55" s="5"/>
      <c r="F55" s="12"/>
      <c r="G55" s="12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2:20">
      <c r="B56" s="15"/>
      <c r="C56" s="11"/>
      <c r="D56" s="11"/>
      <c r="E56" s="5"/>
      <c r="F56" s="12"/>
      <c r="G56" s="12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2:20">
      <c r="B57" s="15"/>
      <c r="C57" s="11"/>
      <c r="D57" s="11"/>
      <c r="E57" s="5"/>
      <c r="F57" s="12"/>
      <c r="G57" s="12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2:20">
      <c r="B58" s="15"/>
      <c r="C58" s="11"/>
      <c r="D58" s="11"/>
      <c r="E58" s="5"/>
      <c r="F58" s="12"/>
      <c r="G58" s="12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2:20">
      <c r="B59" s="15"/>
      <c r="C59" s="11"/>
      <c r="D59" s="11"/>
      <c r="E59" s="5"/>
      <c r="F59" s="12"/>
      <c r="G59" s="12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2:20">
      <c r="B60" s="15"/>
      <c r="C60" s="11"/>
      <c r="D60" s="11"/>
      <c r="E60" s="5"/>
      <c r="F60" s="12"/>
      <c r="G60" s="12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2:20">
      <c r="B61" s="15"/>
      <c r="C61" s="11"/>
      <c r="D61" s="11"/>
      <c r="E61" s="5"/>
      <c r="F61" s="12"/>
      <c r="G61" s="12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2:20">
      <c r="B62" s="15"/>
      <c r="C62" s="11"/>
      <c r="D62" s="11"/>
      <c r="E62" s="5"/>
      <c r="F62" s="12"/>
      <c r="G62" s="12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2:20">
      <c r="B63" s="15"/>
      <c r="C63" s="11"/>
      <c r="D63" s="11"/>
      <c r="E63" s="5"/>
      <c r="F63" s="12"/>
      <c r="G63" s="12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2:20">
      <c r="B64" s="15"/>
      <c r="C64" s="11"/>
      <c r="D64" s="11"/>
      <c r="E64" s="5"/>
      <c r="F64" s="12"/>
      <c r="G64" s="12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2:20">
      <c r="B65" s="15"/>
      <c r="C65" s="11"/>
      <c r="D65" s="11"/>
      <c r="E65" s="5"/>
      <c r="F65" s="12"/>
      <c r="G65" s="12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2:20">
      <c r="B66" s="15"/>
      <c r="C66" s="11"/>
      <c r="D66" s="11"/>
      <c r="E66" s="5"/>
      <c r="F66" s="12"/>
      <c r="G66" s="12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2:20">
      <c r="B67" s="15"/>
      <c r="C67" s="11"/>
      <c r="D67" s="11"/>
      <c r="E67" s="5"/>
      <c r="F67" s="12"/>
      <c r="G67" s="12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2:20">
      <c r="B68" s="15"/>
      <c r="C68" s="11"/>
      <c r="D68" s="11"/>
      <c r="E68" s="5"/>
      <c r="F68" s="12"/>
      <c r="G68" s="12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2:20">
      <c r="B69" s="15"/>
      <c r="C69" s="11"/>
      <c r="D69" s="11"/>
      <c r="E69" s="5"/>
      <c r="F69" s="12"/>
      <c r="G69" s="12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2:20">
      <c r="B70" s="15"/>
      <c r="C70" s="11"/>
      <c r="D70" s="11"/>
      <c r="E70" s="5"/>
      <c r="F70" s="12"/>
      <c r="G70" s="12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2:20">
      <c r="B71" s="15"/>
      <c r="C71" s="11"/>
      <c r="D71" s="11"/>
      <c r="E71" s="5"/>
      <c r="F71" s="12"/>
      <c r="G71" s="12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2:20">
      <c r="B72" s="15"/>
      <c r="C72" s="11"/>
      <c r="D72" s="11"/>
      <c r="E72" s="5"/>
      <c r="F72" s="12"/>
      <c r="G72" s="12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2:20">
      <c r="B73" s="15"/>
      <c r="C73" s="11"/>
      <c r="D73" s="11"/>
      <c r="E73" s="5"/>
      <c r="F73" s="12"/>
      <c r="G73" s="12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2:20">
      <c r="B74" s="15"/>
      <c r="C74" s="11"/>
      <c r="D74" s="11"/>
      <c r="E74" s="5"/>
      <c r="F74" s="12"/>
      <c r="G74" s="12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2:20">
      <c r="B75" s="15"/>
      <c r="C75" s="11"/>
      <c r="D75" s="11"/>
      <c r="E75" s="5"/>
      <c r="F75" s="12"/>
      <c r="G75" s="12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2:20">
      <c r="B76" s="15"/>
      <c r="C76" s="11"/>
      <c r="D76" s="11"/>
      <c r="E76" s="5"/>
      <c r="F76" s="12"/>
      <c r="G76" s="12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2:20">
      <c r="B77" s="15"/>
      <c r="C77" s="11"/>
      <c r="D77" s="11"/>
      <c r="E77" s="5"/>
      <c r="F77" s="12"/>
      <c r="G77" s="12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2:20">
      <c r="B78" s="15"/>
      <c r="C78" s="11"/>
      <c r="D78" s="11"/>
      <c r="E78" s="5"/>
      <c r="F78" s="12"/>
      <c r="G78" s="12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2:20">
      <c r="B79" s="15"/>
      <c r="C79" s="11"/>
      <c r="D79" s="11"/>
      <c r="E79" s="5"/>
      <c r="F79" s="12"/>
      <c r="G79" s="12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2:20">
      <c r="B80" s="15"/>
      <c r="C80" s="11"/>
      <c r="D80" s="11"/>
      <c r="E80" s="5"/>
      <c r="F80" s="12"/>
      <c r="G80" s="12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2:20">
      <c r="B81" s="15"/>
      <c r="C81" s="11"/>
      <c r="D81" s="11"/>
      <c r="E81" s="5"/>
      <c r="F81" s="12"/>
      <c r="G81" s="12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2:20">
      <c r="B82" s="15"/>
      <c r="C82" s="11"/>
      <c r="D82" s="11"/>
      <c r="E82" s="5"/>
      <c r="F82" s="12"/>
      <c r="G82" s="12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2:20">
      <c r="B83" s="15"/>
      <c r="C83" s="11"/>
      <c r="D83" s="11"/>
      <c r="E83" s="5"/>
      <c r="F83" s="12"/>
      <c r="G83" s="12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2:20">
      <c r="B84" s="15"/>
      <c r="C84" s="11"/>
      <c r="D84" s="11"/>
      <c r="E84" s="5"/>
      <c r="F84" s="12"/>
      <c r="G84" s="12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2:20">
      <c r="B85" s="15"/>
      <c r="C85" s="11"/>
      <c r="D85" s="11"/>
      <c r="E85" s="5"/>
      <c r="F85" s="12"/>
      <c r="G85" s="12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2:20">
      <c r="B86" s="15"/>
      <c r="C86" s="11"/>
      <c r="D86" s="11"/>
      <c r="E86" s="5"/>
      <c r="F86" s="12"/>
      <c r="G86" s="12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2:20">
      <c r="B87" s="15"/>
      <c r="C87" s="11"/>
      <c r="D87" s="11"/>
      <c r="E87" s="5"/>
      <c r="F87" s="12"/>
      <c r="G87" s="12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2:20">
      <c r="B88" s="15"/>
      <c r="C88" s="11"/>
      <c r="D88" s="11"/>
      <c r="E88" s="5"/>
      <c r="F88" s="12"/>
      <c r="G88" s="12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2:20">
      <c r="B89" s="15"/>
      <c r="C89" s="11"/>
      <c r="D89" s="11"/>
      <c r="E89" s="5"/>
      <c r="F89" s="12"/>
      <c r="G89" s="12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2:20">
      <c r="B90" s="15"/>
      <c r="C90" s="11"/>
      <c r="D90" s="11"/>
      <c r="E90" s="5"/>
      <c r="F90" s="12"/>
      <c r="G90" s="12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2:20">
      <c r="B91" s="15"/>
      <c r="C91" s="11"/>
      <c r="D91" s="11"/>
      <c r="E91" s="5"/>
      <c r="F91" s="12"/>
      <c r="G91" s="12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2:20">
      <c r="B92" s="15"/>
      <c r="C92" s="11"/>
      <c r="D92" s="11"/>
      <c r="E92" s="5"/>
      <c r="F92" s="12"/>
      <c r="G92" s="12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2:20">
      <c r="B93" s="15"/>
      <c r="C93" s="11"/>
      <c r="D93" s="11"/>
      <c r="E93" s="5"/>
      <c r="F93" s="12"/>
      <c r="G93" s="12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2:20">
      <c r="B94" s="15"/>
      <c r="C94" s="11"/>
      <c r="D94" s="11"/>
      <c r="E94" s="5"/>
      <c r="F94" s="12"/>
      <c r="G94" s="12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2:20">
      <c r="B95" s="15"/>
      <c r="C95" s="11"/>
      <c r="D95" s="11"/>
      <c r="E95" s="5"/>
      <c r="F95" s="12"/>
      <c r="G95" s="12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2:20">
      <c r="B96" s="15"/>
      <c r="C96" s="11"/>
      <c r="D96" s="11"/>
      <c r="E96" s="5"/>
      <c r="F96" s="12"/>
      <c r="G96" s="12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2:20">
      <c r="B97" s="15"/>
      <c r="C97" s="11"/>
      <c r="D97" s="11"/>
      <c r="E97" s="5"/>
      <c r="F97" s="12"/>
      <c r="G97" s="12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2:20">
      <c r="B98" s="15"/>
      <c r="C98" s="11"/>
      <c r="D98" s="11"/>
      <c r="E98" s="5"/>
      <c r="F98" s="12"/>
      <c r="G98" s="12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2:20">
      <c r="B99" s="15"/>
      <c r="C99" s="11"/>
      <c r="D99" s="11"/>
      <c r="E99" s="5"/>
      <c r="F99" s="12"/>
      <c r="G99" s="12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2:20">
      <c r="B100" s="15"/>
      <c r="C100" s="11"/>
      <c r="D100" s="11"/>
      <c r="E100" s="5"/>
      <c r="F100" s="12"/>
      <c r="G100" s="12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2:20">
      <c r="B101" s="15"/>
      <c r="C101" s="11"/>
      <c r="D101" s="11"/>
      <c r="E101" s="5"/>
      <c r="F101" s="12"/>
      <c r="G101" s="12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2:20">
      <c r="B102" s="15"/>
      <c r="C102" s="11"/>
      <c r="D102" s="11"/>
      <c r="E102" s="5"/>
      <c r="F102" s="12"/>
      <c r="G102" s="12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2:20">
      <c r="B103" s="15"/>
      <c r="C103" s="11"/>
      <c r="D103" s="11"/>
      <c r="E103" s="5"/>
      <c r="F103" s="12"/>
      <c r="G103" s="12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2:20">
      <c r="B104" s="15"/>
      <c r="C104" s="11"/>
      <c r="D104" s="11"/>
      <c r="E104" s="5"/>
      <c r="F104" s="12"/>
      <c r="G104" s="12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2:20">
      <c r="B105" s="15"/>
      <c r="C105" s="11"/>
      <c r="D105" s="11"/>
      <c r="E105" s="5"/>
      <c r="F105" s="12"/>
      <c r="G105" s="12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2:20">
      <c r="B106" s="15"/>
      <c r="C106" s="11"/>
      <c r="D106" s="11"/>
      <c r="E106" s="5"/>
      <c r="F106" s="12"/>
      <c r="G106" s="12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2:20">
      <c r="B107" s="15"/>
      <c r="C107" s="11"/>
      <c r="D107" s="11"/>
      <c r="E107" s="5"/>
      <c r="F107" s="12"/>
      <c r="G107" s="12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2:20">
      <c r="B108" s="15"/>
      <c r="C108" s="11"/>
      <c r="D108" s="11"/>
      <c r="E108" s="5"/>
      <c r="F108" s="12"/>
      <c r="G108" s="12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2:20">
      <c r="B109" s="15"/>
      <c r="C109" s="11"/>
      <c r="D109" s="11"/>
      <c r="E109" s="5"/>
      <c r="F109" s="12"/>
      <c r="G109" s="12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2:20">
      <c r="B110" s="15"/>
      <c r="C110" s="11"/>
      <c r="D110" s="11"/>
      <c r="E110" s="5"/>
      <c r="F110" s="12"/>
      <c r="G110" s="12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2:20">
      <c r="B111" s="15"/>
      <c r="C111" s="11"/>
      <c r="D111" s="11"/>
      <c r="E111" s="5"/>
      <c r="F111" s="12"/>
      <c r="G111" s="12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2:20">
      <c r="B112" s="15"/>
      <c r="C112" s="11"/>
      <c r="D112" s="11"/>
      <c r="E112" s="5"/>
      <c r="F112" s="12"/>
      <c r="G112" s="12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2:20">
      <c r="B113" s="15"/>
      <c r="C113" s="11"/>
      <c r="D113" s="11"/>
      <c r="E113" s="5"/>
      <c r="F113" s="12"/>
      <c r="G113" s="12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2:20">
      <c r="B114" s="15"/>
      <c r="C114" s="11"/>
      <c r="D114" s="11"/>
      <c r="E114" s="5"/>
      <c r="F114" s="12"/>
      <c r="G114" s="12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2:20">
      <c r="B115" s="15"/>
      <c r="C115" s="11"/>
      <c r="D115" s="11"/>
      <c r="E115" s="5"/>
      <c r="F115" s="12"/>
      <c r="G115" s="12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2:20">
      <c r="B116" s="15"/>
      <c r="C116" s="11"/>
      <c r="D116" s="11"/>
      <c r="E116" s="5"/>
      <c r="F116" s="12"/>
      <c r="G116" s="12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2:20">
      <c r="B117" s="15"/>
      <c r="C117" s="11"/>
      <c r="D117" s="11"/>
      <c r="E117" s="5"/>
      <c r="F117" s="12"/>
      <c r="G117" s="12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2:20">
      <c r="B118" s="15"/>
      <c r="C118" s="11"/>
      <c r="D118" s="11"/>
      <c r="E118" s="5"/>
      <c r="F118" s="12"/>
      <c r="G118" s="12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2:20">
      <c r="B119" s="15"/>
      <c r="C119" s="11"/>
      <c r="D119" s="11"/>
      <c r="E119" s="5"/>
      <c r="F119" s="12"/>
      <c r="G119" s="12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2:20">
      <c r="B120" s="15"/>
      <c r="C120" s="11"/>
      <c r="D120" s="11"/>
      <c r="E120" s="5"/>
      <c r="F120" s="12"/>
      <c r="G120" s="12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  <row r="121" spans="2:20">
      <c r="B121" s="15"/>
      <c r="C121" s="11"/>
      <c r="D121" s="11"/>
      <c r="E121" s="5"/>
      <c r="F121" s="12"/>
      <c r="G121" s="12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</row>
    <row r="122" spans="2:20">
      <c r="B122" s="15"/>
      <c r="C122" s="11"/>
      <c r="D122" s="11"/>
      <c r="E122" s="5"/>
      <c r="F122" s="12"/>
      <c r="G122" s="12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</row>
    <row r="123" spans="2:20">
      <c r="B123" s="15"/>
      <c r="C123" s="11"/>
      <c r="D123" s="11"/>
      <c r="E123" s="5"/>
      <c r="F123" s="12"/>
      <c r="G123" s="12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</row>
    <row r="124" spans="2:20">
      <c r="B124" s="15"/>
      <c r="C124" s="11"/>
      <c r="D124" s="11"/>
      <c r="E124" s="5"/>
      <c r="F124" s="12"/>
      <c r="G124" s="12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</row>
    <row r="125" spans="2:20">
      <c r="B125" s="15"/>
      <c r="C125" s="11"/>
      <c r="D125" s="11"/>
      <c r="E125" s="5"/>
      <c r="F125" s="12"/>
      <c r="G125" s="12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</row>
    <row r="126" spans="2:20">
      <c r="B126" s="15"/>
      <c r="C126" s="11"/>
      <c r="D126" s="11"/>
      <c r="E126" s="5"/>
      <c r="F126" s="12"/>
      <c r="G126" s="12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</row>
    <row r="127" spans="2:20">
      <c r="B127" s="15"/>
      <c r="C127" s="11"/>
      <c r="D127" s="11"/>
      <c r="E127" s="5"/>
      <c r="F127" s="12"/>
      <c r="G127" s="12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</row>
    <row r="128" spans="2:20">
      <c r="B128" s="15"/>
      <c r="C128" s="11"/>
      <c r="D128" s="11"/>
      <c r="E128" s="5"/>
      <c r="F128" s="12"/>
      <c r="G128" s="12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</row>
    <row r="129" spans="2:20">
      <c r="B129" s="15"/>
      <c r="C129" s="11"/>
      <c r="D129" s="11"/>
      <c r="E129" s="5"/>
      <c r="F129" s="12"/>
      <c r="G129" s="12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</row>
    <row r="130" spans="2:20">
      <c r="B130" s="15"/>
      <c r="C130" s="11"/>
      <c r="D130" s="11"/>
      <c r="E130" s="5"/>
      <c r="F130" s="12"/>
      <c r="G130" s="12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</row>
    <row r="131" spans="2:20">
      <c r="B131" s="15"/>
      <c r="C131" s="11"/>
      <c r="D131" s="11"/>
      <c r="E131" s="5"/>
      <c r="F131" s="12"/>
      <c r="G131" s="12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</row>
    <row r="132" spans="2:20">
      <c r="B132" s="15"/>
      <c r="C132" s="11"/>
      <c r="D132" s="11"/>
      <c r="E132" s="5"/>
      <c r="F132" s="12"/>
      <c r="G132" s="12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</row>
    <row r="133" spans="2:20">
      <c r="B133" s="15"/>
      <c r="C133" s="11"/>
      <c r="D133" s="11"/>
      <c r="E133" s="5"/>
      <c r="F133" s="12"/>
      <c r="G133" s="12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</row>
    <row r="134" spans="2:20">
      <c r="B134" s="15"/>
      <c r="C134" s="11"/>
      <c r="D134" s="11"/>
      <c r="E134" s="5"/>
      <c r="F134" s="12"/>
      <c r="G134" s="12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</row>
    <row r="135" spans="2:20">
      <c r="B135" s="15"/>
      <c r="C135" s="11"/>
      <c r="D135" s="11"/>
      <c r="E135" s="5"/>
      <c r="F135" s="12"/>
      <c r="G135" s="12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</row>
    <row r="136" spans="2:20">
      <c r="B136" s="15"/>
      <c r="C136" s="11"/>
      <c r="D136" s="11"/>
      <c r="E136" s="5"/>
      <c r="F136" s="12"/>
      <c r="G136" s="12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</row>
    <row r="137" spans="2:20">
      <c r="B137" s="15"/>
      <c r="C137" s="11"/>
      <c r="D137" s="11"/>
      <c r="E137" s="5"/>
      <c r="F137" s="12"/>
      <c r="G137" s="12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</row>
    <row r="138" spans="2:20">
      <c r="B138" s="15"/>
      <c r="C138" s="11"/>
      <c r="D138" s="11"/>
      <c r="E138" s="5"/>
      <c r="F138" s="12"/>
      <c r="G138" s="12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</row>
    <row r="139" spans="2:20">
      <c r="B139" s="15"/>
      <c r="C139" s="11"/>
      <c r="D139" s="11"/>
      <c r="E139" s="5"/>
      <c r="F139" s="12"/>
      <c r="G139" s="12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</row>
    <row r="140" spans="2:20">
      <c r="B140" s="15"/>
      <c r="C140" s="11"/>
      <c r="D140" s="11"/>
      <c r="E140" s="5"/>
      <c r="F140" s="12"/>
      <c r="G140" s="12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</row>
    <row r="141" spans="2:20">
      <c r="B141" s="15"/>
      <c r="C141" s="11"/>
      <c r="D141" s="11"/>
      <c r="E141" s="5"/>
      <c r="F141" s="12"/>
      <c r="G141" s="12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</row>
    <row r="142" spans="2:20">
      <c r="B142" s="15"/>
      <c r="C142" s="11"/>
      <c r="D142" s="11"/>
      <c r="E142" s="5"/>
      <c r="F142" s="12"/>
      <c r="G142" s="12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</row>
    <row r="143" spans="2:20">
      <c r="B143" s="15"/>
      <c r="C143" s="11"/>
      <c r="D143" s="11"/>
      <c r="E143" s="5"/>
      <c r="F143" s="12"/>
      <c r="G143" s="12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</row>
    <row r="144" spans="2:20">
      <c r="B144" s="15"/>
      <c r="C144" s="11"/>
      <c r="D144" s="11"/>
      <c r="E144" s="5"/>
      <c r="F144" s="12"/>
      <c r="G144" s="12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</row>
    <row r="145" spans="2:20">
      <c r="B145" s="15"/>
      <c r="C145" s="11"/>
      <c r="D145" s="11"/>
      <c r="E145" s="5"/>
      <c r="F145" s="12"/>
      <c r="G145" s="12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</row>
    <row r="146" spans="2:20">
      <c r="B146" s="15"/>
      <c r="C146" s="11"/>
      <c r="D146" s="11"/>
      <c r="E146" s="5"/>
      <c r="F146" s="12"/>
      <c r="G146" s="12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</row>
    <row r="147" spans="2:20">
      <c r="B147" s="15"/>
      <c r="C147" s="11"/>
      <c r="D147" s="11"/>
      <c r="E147" s="5"/>
      <c r="F147" s="12"/>
      <c r="G147" s="12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</row>
    <row r="148" spans="2:20">
      <c r="B148" s="15"/>
      <c r="C148" s="11"/>
      <c r="D148" s="11"/>
      <c r="E148" s="5"/>
      <c r="F148" s="12"/>
      <c r="G148" s="12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</row>
    <row r="149" spans="2:20">
      <c r="B149" s="15"/>
      <c r="C149" s="11"/>
      <c r="D149" s="11"/>
      <c r="E149" s="5"/>
      <c r="F149" s="12"/>
      <c r="G149" s="12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</row>
    <row r="150" spans="2:20">
      <c r="B150" s="15"/>
      <c r="C150" s="11"/>
      <c r="D150" s="11"/>
      <c r="E150" s="5"/>
      <c r="F150" s="12"/>
      <c r="G150" s="12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</row>
    <row r="151" spans="2:20">
      <c r="B151" s="15"/>
      <c r="C151" s="11"/>
      <c r="D151" s="11"/>
      <c r="E151" s="5"/>
      <c r="F151" s="12"/>
      <c r="G151" s="12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</row>
    <row r="152" spans="2:20">
      <c r="B152" s="15"/>
      <c r="C152" s="11"/>
      <c r="D152" s="11"/>
      <c r="E152" s="5"/>
      <c r="F152" s="12"/>
      <c r="G152" s="12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</row>
    <row r="153" spans="2:20">
      <c r="B153" s="15"/>
      <c r="C153" s="11"/>
      <c r="D153" s="11"/>
      <c r="E153" s="5"/>
      <c r="F153" s="12"/>
      <c r="G153" s="12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</row>
    <row r="154" spans="2:20">
      <c r="B154" s="15"/>
      <c r="C154" s="11"/>
      <c r="D154" s="11"/>
      <c r="E154" s="5"/>
      <c r="F154" s="12"/>
      <c r="G154" s="12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</row>
    <row r="155" spans="2:20">
      <c r="B155" s="15"/>
      <c r="C155" s="11"/>
      <c r="D155" s="11"/>
      <c r="E155" s="5"/>
      <c r="F155" s="12"/>
      <c r="G155" s="12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</row>
    <row r="156" spans="2:20">
      <c r="B156" s="15"/>
      <c r="C156" s="11"/>
      <c r="D156" s="11"/>
      <c r="E156" s="5"/>
      <c r="F156" s="12"/>
      <c r="G156" s="12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</row>
    <row r="157" spans="2:20">
      <c r="B157" s="15"/>
      <c r="C157" s="11"/>
      <c r="D157" s="11"/>
      <c r="E157" s="5"/>
      <c r="F157" s="12"/>
      <c r="G157" s="12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</row>
    <row r="158" spans="2:20">
      <c r="B158" s="15"/>
      <c r="C158" s="11"/>
      <c r="D158" s="11"/>
      <c r="E158" s="5"/>
      <c r="F158" s="12"/>
      <c r="G158" s="12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</row>
    <row r="159" spans="2:20">
      <c r="B159" s="15"/>
      <c r="C159" s="11"/>
      <c r="D159" s="11"/>
      <c r="E159" s="5"/>
      <c r="F159" s="12"/>
      <c r="G159" s="12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</row>
    <row r="160" spans="2:20">
      <c r="B160" s="15"/>
      <c r="C160" s="11"/>
      <c r="D160" s="11"/>
      <c r="E160" s="5"/>
      <c r="F160" s="12"/>
      <c r="G160" s="12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</row>
    <row r="161" spans="2:20">
      <c r="B161" s="15"/>
      <c r="C161" s="11"/>
      <c r="D161" s="11"/>
      <c r="E161" s="5"/>
      <c r="F161" s="12"/>
      <c r="G161" s="12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</row>
    <row r="162" spans="2:20">
      <c r="B162" s="15"/>
      <c r="C162" s="11"/>
      <c r="D162" s="11"/>
      <c r="E162" s="5"/>
      <c r="F162" s="12"/>
      <c r="G162" s="12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</row>
    <row r="163" spans="2:20">
      <c r="B163" s="15"/>
      <c r="C163" s="11"/>
      <c r="D163" s="11"/>
      <c r="E163" s="5"/>
      <c r="F163" s="12"/>
      <c r="G163" s="12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</row>
    <row r="164" spans="2:20">
      <c r="B164" s="15"/>
      <c r="C164" s="11"/>
      <c r="D164" s="11"/>
      <c r="E164" s="5"/>
      <c r="F164" s="12"/>
      <c r="G164" s="12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</row>
    <row r="165" spans="2:20">
      <c r="B165" s="15"/>
      <c r="C165" s="11"/>
      <c r="D165" s="11"/>
      <c r="E165" s="5"/>
      <c r="F165" s="12"/>
      <c r="G165" s="12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</row>
    <row r="166" spans="2:20">
      <c r="B166" s="15"/>
      <c r="C166" s="11"/>
      <c r="D166" s="11"/>
      <c r="E166" s="5"/>
      <c r="F166" s="12"/>
      <c r="G166" s="12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</row>
    <row r="167" spans="2:20">
      <c r="B167" s="15"/>
      <c r="C167" s="11"/>
      <c r="D167" s="11"/>
      <c r="E167" s="5"/>
      <c r="F167" s="12"/>
      <c r="G167" s="12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</row>
    <row r="168" spans="2:20">
      <c r="B168" s="15"/>
      <c r="C168" s="11"/>
      <c r="D168" s="11"/>
      <c r="E168" s="5"/>
      <c r="F168" s="12"/>
      <c r="G168" s="12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</row>
    <row r="169" spans="2:20">
      <c r="B169" s="15"/>
      <c r="C169" s="11"/>
      <c r="D169" s="11"/>
      <c r="E169" s="5"/>
      <c r="F169" s="12"/>
      <c r="G169" s="12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</row>
    <row r="170" spans="2:20">
      <c r="B170" s="15"/>
      <c r="C170" s="11"/>
      <c r="D170" s="11"/>
      <c r="E170" s="5"/>
      <c r="F170" s="12"/>
      <c r="G170" s="12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</row>
    <row r="171" spans="2:20">
      <c r="B171" s="15"/>
      <c r="C171" s="11"/>
      <c r="D171" s="11"/>
      <c r="E171" s="5"/>
      <c r="F171" s="12"/>
      <c r="G171" s="12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</row>
    <row r="172" spans="2:20">
      <c r="B172" s="15"/>
      <c r="C172" s="11"/>
      <c r="D172" s="11"/>
      <c r="E172" s="5"/>
      <c r="F172" s="12"/>
      <c r="G172" s="12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</row>
    <row r="173" spans="2:20">
      <c r="B173" s="15"/>
      <c r="C173" s="11"/>
      <c r="D173" s="11"/>
      <c r="E173" s="5"/>
      <c r="F173" s="12"/>
      <c r="G173" s="12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</row>
    <row r="174" spans="2:20">
      <c r="B174" s="15"/>
      <c r="C174" s="11"/>
      <c r="D174" s="11"/>
      <c r="E174" s="5"/>
      <c r="F174" s="12"/>
      <c r="G174" s="12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</row>
    <row r="175" spans="2:20">
      <c r="B175" s="15"/>
      <c r="C175" s="11"/>
      <c r="D175" s="11"/>
      <c r="E175" s="5"/>
      <c r="F175" s="12"/>
      <c r="G175" s="12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</row>
    <row r="176" spans="2:20">
      <c r="B176" s="15"/>
      <c r="C176" s="11"/>
      <c r="D176" s="11"/>
      <c r="E176" s="5"/>
      <c r="F176" s="12"/>
      <c r="G176" s="12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</row>
    <row r="177" spans="2:20">
      <c r="B177" s="15"/>
      <c r="C177" s="11"/>
      <c r="D177" s="11"/>
      <c r="E177" s="5"/>
      <c r="F177" s="12"/>
      <c r="G177" s="12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</row>
    <row r="178" spans="2:20">
      <c r="B178" s="15"/>
      <c r="C178" s="11"/>
      <c r="D178" s="11"/>
      <c r="E178" s="5"/>
      <c r="F178" s="12"/>
      <c r="G178" s="12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</row>
    <row r="179" spans="2:20">
      <c r="B179" s="15"/>
      <c r="C179" s="11"/>
      <c r="D179" s="11"/>
      <c r="E179" s="5"/>
      <c r="F179" s="12"/>
      <c r="G179" s="12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</row>
    <row r="180" spans="2:20">
      <c r="B180" s="15"/>
      <c r="C180" s="11"/>
      <c r="D180" s="11"/>
      <c r="E180" s="5"/>
      <c r="F180" s="12"/>
      <c r="G180" s="12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</row>
    <row r="181" spans="2:20">
      <c r="B181" s="15"/>
      <c r="C181" s="11"/>
      <c r="D181" s="11"/>
      <c r="E181" s="5"/>
      <c r="F181" s="12"/>
      <c r="G181" s="12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</row>
    <row r="182" spans="2:20">
      <c r="B182" s="15"/>
      <c r="C182" s="11"/>
      <c r="D182" s="11"/>
      <c r="E182" s="5"/>
      <c r="F182" s="12"/>
      <c r="G182" s="12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</row>
    <row r="183" spans="2:20">
      <c r="B183" s="15"/>
      <c r="C183" s="11"/>
      <c r="D183" s="11"/>
      <c r="E183" s="5"/>
      <c r="F183" s="12"/>
      <c r="G183" s="12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</row>
    <row r="184" spans="2:20">
      <c r="B184" s="15"/>
      <c r="C184" s="11"/>
      <c r="D184" s="11"/>
      <c r="E184" s="5"/>
      <c r="F184" s="12"/>
      <c r="G184" s="12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</row>
    <row r="185" spans="2:20">
      <c r="B185" s="15"/>
      <c r="C185" s="11"/>
      <c r="D185" s="11"/>
      <c r="E185" s="5"/>
      <c r="F185" s="12"/>
      <c r="G185" s="12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</row>
    <row r="186" spans="2:20">
      <c r="B186" s="15"/>
      <c r="C186" s="11"/>
      <c r="D186" s="11"/>
      <c r="E186" s="5"/>
      <c r="F186" s="12"/>
      <c r="G186" s="12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</row>
    <row r="187" spans="2:20">
      <c r="B187" s="15"/>
      <c r="C187" s="11"/>
      <c r="D187" s="11"/>
      <c r="E187" s="5"/>
      <c r="F187" s="12"/>
      <c r="G187" s="12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</row>
    <row r="188" spans="2:20">
      <c r="B188" s="15"/>
      <c r="C188" s="11"/>
      <c r="D188" s="11"/>
      <c r="E188" s="5"/>
      <c r="F188" s="12"/>
      <c r="G188" s="12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</row>
    <row r="189" spans="2:20">
      <c r="B189" s="15"/>
      <c r="C189" s="11"/>
      <c r="D189" s="11"/>
      <c r="E189" s="5"/>
      <c r="F189" s="12"/>
      <c r="G189" s="12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</row>
    <row r="190" spans="2:20">
      <c r="B190" s="15"/>
      <c r="C190" s="11"/>
      <c r="D190" s="11"/>
      <c r="E190" s="5"/>
      <c r="F190" s="12"/>
      <c r="G190" s="12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</row>
    <row r="191" spans="2:20">
      <c r="B191" s="15"/>
      <c r="C191" s="11"/>
      <c r="D191" s="11"/>
      <c r="E191" s="5"/>
      <c r="F191" s="12"/>
      <c r="G191" s="12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</row>
    <row r="192" spans="2:20">
      <c r="B192" s="15"/>
      <c r="C192" s="11"/>
      <c r="D192" s="11"/>
      <c r="E192" s="5"/>
      <c r="F192" s="12"/>
      <c r="G192" s="12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</row>
    <row r="193" spans="2:20">
      <c r="B193" s="15"/>
      <c r="C193" s="11"/>
      <c r="D193" s="11"/>
      <c r="E193" s="5"/>
      <c r="F193" s="12"/>
      <c r="G193" s="12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</row>
    <row r="194" spans="2:20">
      <c r="B194" s="15"/>
      <c r="C194" s="11"/>
      <c r="D194" s="11"/>
      <c r="E194" s="5"/>
      <c r="F194" s="12"/>
      <c r="G194" s="12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</row>
    <row r="195" spans="2:20">
      <c r="B195" s="15"/>
      <c r="C195" s="11"/>
      <c r="D195" s="11"/>
      <c r="E195" s="5"/>
      <c r="F195" s="12"/>
      <c r="G195" s="12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</row>
    <row r="196" spans="2:20">
      <c r="B196" s="15"/>
      <c r="C196" s="11"/>
      <c r="D196" s="11"/>
      <c r="E196" s="5"/>
      <c r="F196" s="12"/>
      <c r="G196" s="12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</row>
    <row r="197" spans="2:20">
      <c r="B197" s="15"/>
      <c r="C197" s="11"/>
      <c r="D197" s="11"/>
      <c r="E197" s="5"/>
      <c r="F197" s="12"/>
      <c r="G197" s="12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</row>
    <row r="198" spans="2:20">
      <c r="B198" s="15"/>
      <c r="C198" s="11"/>
      <c r="D198" s="11"/>
      <c r="E198" s="5"/>
      <c r="F198" s="12"/>
      <c r="G198" s="12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</row>
    <row r="199" spans="2:20">
      <c r="B199" s="15"/>
      <c r="C199" s="11"/>
      <c r="D199" s="11"/>
      <c r="E199" s="5"/>
      <c r="F199" s="12"/>
      <c r="G199" s="12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</row>
    <row r="200" spans="2:20">
      <c r="B200" s="15"/>
      <c r="C200" s="11"/>
      <c r="D200" s="11"/>
      <c r="E200" s="5"/>
      <c r="F200" s="12"/>
      <c r="G200" s="12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</row>
    <row r="201" spans="2:20">
      <c r="B201" s="15"/>
      <c r="C201" s="11"/>
      <c r="D201" s="11"/>
      <c r="E201" s="5"/>
      <c r="F201" s="12"/>
      <c r="G201" s="12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</row>
    <row r="202" spans="2:20" s="50" customFormat="1">
      <c r="B202" s="47"/>
      <c r="C202" s="48"/>
      <c r="D202" s="48"/>
      <c r="E202" s="46"/>
      <c r="F202" s="49"/>
      <c r="G202" s="49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</row>
    <row r="203" spans="2:20" s="50" customFormat="1">
      <c r="B203" s="47"/>
      <c r="C203" s="48"/>
      <c r="D203" s="48"/>
      <c r="E203" s="46"/>
      <c r="F203" s="49"/>
      <c r="G203" s="49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</row>
    <row r="204" spans="2:20" s="50" customFormat="1">
      <c r="B204" s="47"/>
      <c r="C204" s="48"/>
      <c r="D204" s="48"/>
      <c r="E204" s="46"/>
      <c r="F204" s="49"/>
      <c r="G204" s="49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</row>
    <row r="205" spans="2:20" s="50" customFormat="1">
      <c r="B205" s="47"/>
      <c r="C205" s="48"/>
      <c r="D205" s="48"/>
      <c r="E205" s="46"/>
      <c r="F205" s="49"/>
      <c r="G205" s="49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</row>
    <row r="206" spans="2:20" s="50" customFormat="1">
      <c r="B206" s="47"/>
      <c r="C206" s="48"/>
      <c r="D206" s="48"/>
      <c r="E206" s="46"/>
      <c r="F206" s="49"/>
      <c r="G206" s="49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</row>
    <row r="207" spans="2:20" s="50" customFormat="1">
      <c r="B207" s="47"/>
      <c r="C207" s="48"/>
      <c r="D207" s="48"/>
      <c r="E207" s="46"/>
      <c r="F207" s="49"/>
      <c r="G207" s="49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</row>
    <row r="208" spans="2:20" s="50" customFormat="1">
      <c r="B208" s="47"/>
      <c r="C208" s="48"/>
      <c r="D208" s="48"/>
      <c r="E208" s="46"/>
      <c r="F208" s="49"/>
      <c r="G208" s="49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</row>
    <row r="209" spans="2:20" s="50" customFormat="1">
      <c r="B209" s="47"/>
      <c r="C209" s="48"/>
      <c r="D209" s="48"/>
      <c r="E209" s="46"/>
      <c r="F209" s="49"/>
      <c r="G209" s="49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</row>
    <row r="210" spans="2:20" s="50" customFormat="1">
      <c r="B210" s="47"/>
      <c r="C210" s="48"/>
      <c r="D210" s="48"/>
      <c r="E210" s="46"/>
      <c r="F210" s="49"/>
      <c r="G210" s="49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</row>
    <row r="211" spans="2:20" s="50" customFormat="1">
      <c r="B211" s="47"/>
      <c r="C211" s="48"/>
      <c r="D211" s="48"/>
      <c r="E211" s="46"/>
      <c r="F211" s="49"/>
      <c r="G211" s="49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</row>
    <row r="212" spans="2:20" s="50" customFormat="1">
      <c r="B212" s="47"/>
      <c r="C212" s="48"/>
      <c r="D212" s="48"/>
      <c r="E212" s="46"/>
      <c r="F212" s="49"/>
      <c r="G212" s="49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</row>
    <row r="213" spans="2:20" s="50" customFormat="1">
      <c r="B213" s="51"/>
      <c r="C213" s="52"/>
      <c r="D213" s="52"/>
      <c r="F213" s="53"/>
      <c r="G213" s="53"/>
    </row>
    <row r="214" spans="2:20" s="50" customFormat="1">
      <c r="B214" s="51"/>
      <c r="C214" s="52"/>
      <c r="D214" s="52"/>
      <c r="F214" s="53"/>
      <c r="G214" s="53"/>
    </row>
    <row r="215" spans="2:20" s="50" customFormat="1">
      <c r="B215" s="51"/>
      <c r="C215" s="52"/>
      <c r="D215" s="52"/>
      <c r="F215" s="53"/>
      <c r="G215" s="53"/>
    </row>
    <row r="216" spans="2:20" s="50" customFormat="1">
      <c r="B216" s="51"/>
      <c r="C216" s="52"/>
      <c r="D216" s="52"/>
      <c r="F216" s="53"/>
      <c r="G216" s="53"/>
    </row>
    <row r="217" spans="2:20" s="50" customFormat="1">
      <c r="B217" s="51"/>
      <c r="C217" s="52"/>
      <c r="D217" s="52"/>
      <c r="F217" s="53"/>
      <c r="G217" s="53"/>
    </row>
    <row r="218" spans="2:20" s="50" customFormat="1">
      <c r="B218" s="51"/>
      <c r="C218" s="52"/>
      <c r="D218" s="52"/>
      <c r="F218" s="53"/>
      <c r="G218" s="53"/>
    </row>
    <row r="219" spans="2:20" s="50" customFormat="1">
      <c r="B219" s="51"/>
      <c r="C219" s="52"/>
      <c r="D219" s="52"/>
      <c r="F219" s="53"/>
      <c r="G219" s="53"/>
    </row>
    <row r="220" spans="2:20" s="50" customFormat="1">
      <c r="B220" s="51"/>
      <c r="C220" s="52"/>
      <c r="D220" s="52"/>
      <c r="F220" s="53"/>
      <c r="G220" s="53"/>
    </row>
    <row r="221" spans="2:20" s="50" customFormat="1">
      <c r="B221" s="51"/>
      <c r="C221" s="52"/>
      <c r="D221" s="52"/>
      <c r="F221" s="53"/>
      <c r="G221" s="53"/>
    </row>
    <row r="222" spans="2:20" s="50" customFormat="1">
      <c r="B222" s="51"/>
      <c r="C222" s="52"/>
      <c r="D222" s="52"/>
      <c r="F222" s="53"/>
      <c r="G222" s="53"/>
    </row>
    <row r="223" spans="2:20" s="50" customFormat="1">
      <c r="B223" s="51"/>
      <c r="C223" s="52"/>
      <c r="D223" s="52"/>
      <c r="F223" s="53"/>
      <c r="G223" s="53"/>
    </row>
    <row r="224" spans="2:20" s="50" customFormat="1">
      <c r="B224" s="51"/>
      <c r="C224" s="52"/>
      <c r="D224" s="52"/>
      <c r="F224" s="53"/>
      <c r="G224" s="53"/>
    </row>
    <row r="225" spans="2:7" s="50" customFormat="1">
      <c r="B225" s="51"/>
      <c r="C225" s="52"/>
      <c r="D225" s="52"/>
      <c r="F225" s="53"/>
      <c r="G225" s="53"/>
    </row>
    <row r="226" spans="2:7" s="56" customFormat="1">
      <c r="B226" s="57"/>
      <c r="C226" s="58"/>
      <c r="D226" s="58"/>
      <c r="E226" s="59"/>
      <c r="F226" s="60"/>
      <c r="G226" s="60"/>
    </row>
    <row r="227" spans="2:7" s="56" customFormat="1">
      <c r="B227" s="57"/>
      <c r="C227" s="58"/>
      <c r="D227" s="58"/>
      <c r="E227" s="59"/>
      <c r="F227" s="60"/>
      <c r="G227" s="60"/>
    </row>
    <row r="228" spans="2:7" s="56" customFormat="1">
      <c r="B228" s="61" t="s">
        <v>89</v>
      </c>
      <c r="C228" s="62"/>
      <c r="D228" s="63"/>
      <c r="E228" s="64"/>
      <c r="F228" s="65" t="s">
        <v>28</v>
      </c>
      <c r="G228" s="87"/>
    </row>
    <row r="229" spans="2:7" s="56" customFormat="1">
      <c r="B229" s="61" t="s">
        <v>80</v>
      </c>
      <c r="C229" s="62"/>
      <c r="D229" s="63"/>
      <c r="E229" s="64"/>
      <c r="F229" s="65" t="s">
        <v>85</v>
      </c>
      <c r="G229" s="87"/>
    </row>
    <row r="230" spans="2:7" s="56" customFormat="1">
      <c r="B230" s="61" t="s">
        <v>81</v>
      </c>
      <c r="C230" s="62"/>
      <c r="D230" s="63"/>
      <c r="E230" s="64"/>
      <c r="F230" s="65" t="s">
        <v>86</v>
      </c>
      <c r="G230" s="87"/>
    </row>
    <row r="231" spans="2:7" s="56" customFormat="1">
      <c r="B231" s="66"/>
      <c r="C231" s="67"/>
      <c r="D231" s="67"/>
      <c r="E231" s="62"/>
      <c r="F231" s="68" t="s">
        <v>87</v>
      </c>
      <c r="G231" s="87"/>
    </row>
    <row r="232" spans="2:7" s="56" customFormat="1">
      <c r="B232" s="57"/>
      <c r="C232" s="69"/>
      <c r="D232" s="69"/>
      <c r="F232" s="70"/>
      <c r="G232" s="88"/>
    </row>
    <row r="233" spans="2:7" s="56" customFormat="1">
      <c r="B233" s="57"/>
      <c r="C233" s="69"/>
      <c r="D233" s="69"/>
      <c r="F233" s="70"/>
      <c r="G233" s="70"/>
    </row>
    <row r="234" spans="2:7" s="56" customFormat="1">
      <c r="B234" s="57"/>
      <c r="C234" s="69"/>
      <c r="D234" s="69"/>
      <c r="F234" s="70"/>
      <c r="G234" s="70"/>
    </row>
    <row r="235" spans="2:7" s="50" customFormat="1">
      <c r="B235" s="51"/>
      <c r="C235" s="52"/>
      <c r="D235" s="52"/>
      <c r="F235" s="53"/>
      <c r="G235" s="53"/>
    </row>
    <row r="236" spans="2:7" s="50" customFormat="1">
      <c r="B236" s="51"/>
      <c r="C236" s="52"/>
      <c r="D236" s="52"/>
      <c r="F236" s="53"/>
      <c r="G236" s="53"/>
    </row>
    <row r="237" spans="2:7" s="50" customFormat="1">
      <c r="B237" s="51"/>
      <c r="C237" s="52"/>
      <c r="D237" s="52"/>
      <c r="F237" s="53"/>
      <c r="G237" s="53"/>
    </row>
    <row r="238" spans="2:7" s="50" customFormat="1">
      <c r="B238" s="51"/>
      <c r="C238" s="52"/>
      <c r="D238" s="52"/>
      <c r="F238" s="53"/>
      <c r="G238" s="53"/>
    </row>
    <row r="239" spans="2:7" s="50" customFormat="1">
      <c r="B239" s="51"/>
      <c r="C239" s="52"/>
      <c r="D239" s="52"/>
      <c r="F239" s="53"/>
      <c r="G239" s="53"/>
    </row>
    <row r="240" spans="2:7" s="50" customFormat="1">
      <c r="B240" s="51"/>
      <c r="C240" s="52"/>
      <c r="D240" s="52"/>
      <c r="F240" s="53"/>
      <c r="G240" s="53"/>
    </row>
    <row r="241" spans="2:7" s="50" customFormat="1">
      <c r="B241" s="51"/>
      <c r="C241" s="52"/>
      <c r="D241" s="52"/>
      <c r="F241" s="53"/>
      <c r="G241" s="53"/>
    </row>
    <row r="242" spans="2:7" s="50" customFormat="1">
      <c r="B242" s="51"/>
      <c r="C242" s="52"/>
      <c r="D242" s="52"/>
      <c r="F242" s="53"/>
      <c r="G242" s="53"/>
    </row>
    <row r="243" spans="2:7" s="50" customFormat="1">
      <c r="B243" s="51"/>
      <c r="C243" s="52"/>
      <c r="D243" s="52"/>
      <c r="F243" s="53"/>
      <c r="G243" s="53"/>
    </row>
    <row r="244" spans="2:7" s="50" customFormat="1">
      <c r="B244" s="51"/>
      <c r="C244" s="52"/>
      <c r="D244" s="52"/>
      <c r="F244" s="53"/>
      <c r="G244" s="53"/>
    </row>
    <row r="245" spans="2:7" s="50" customFormat="1">
      <c r="B245" s="51"/>
      <c r="C245" s="52"/>
      <c r="D245" s="52"/>
      <c r="F245" s="53"/>
      <c r="G245" s="53"/>
    </row>
    <row r="246" spans="2:7" s="50" customFormat="1">
      <c r="B246" s="51"/>
      <c r="C246" s="52"/>
      <c r="D246" s="52"/>
      <c r="F246" s="53"/>
      <c r="G246" s="53"/>
    </row>
    <row r="247" spans="2:7" s="50" customFormat="1">
      <c r="B247" s="51"/>
      <c r="C247" s="52"/>
      <c r="D247" s="52"/>
      <c r="F247" s="53"/>
      <c r="G247" s="53"/>
    </row>
    <row r="248" spans="2:7" s="50" customFormat="1">
      <c r="B248" s="51"/>
      <c r="C248" s="52"/>
      <c r="D248" s="52"/>
      <c r="F248" s="53"/>
      <c r="G248" s="53"/>
    </row>
    <row r="249" spans="2:7" s="50" customFormat="1">
      <c r="B249" s="51"/>
      <c r="C249" s="52"/>
      <c r="D249" s="52"/>
      <c r="F249" s="53"/>
      <c r="G249" s="53"/>
    </row>
    <row r="250" spans="2:7" s="50" customFormat="1">
      <c r="B250" s="51"/>
      <c r="C250" s="52"/>
      <c r="D250" s="52"/>
      <c r="F250" s="53"/>
      <c r="G250" s="53"/>
    </row>
    <row r="251" spans="2:7" s="50" customFormat="1">
      <c r="B251" s="51"/>
      <c r="C251" s="52"/>
      <c r="D251" s="52"/>
      <c r="F251" s="53"/>
      <c r="G251" s="53"/>
    </row>
    <row r="252" spans="2:7" s="50" customFormat="1">
      <c r="B252" s="51"/>
      <c r="C252" s="52"/>
      <c r="D252" s="52"/>
      <c r="F252" s="53"/>
      <c r="G252" s="53"/>
    </row>
    <row r="253" spans="2:7" s="50" customFormat="1">
      <c r="B253" s="51"/>
      <c r="C253" s="52"/>
      <c r="D253" s="52"/>
      <c r="F253" s="53"/>
      <c r="G253" s="53"/>
    </row>
    <row r="254" spans="2:7" s="50" customFormat="1">
      <c r="B254" s="51"/>
      <c r="C254" s="52"/>
      <c r="D254" s="52"/>
      <c r="F254" s="53"/>
      <c r="G254" s="53"/>
    </row>
    <row r="255" spans="2:7" s="50" customFormat="1">
      <c r="B255" s="51"/>
      <c r="C255" s="52"/>
      <c r="D255" s="52"/>
      <c r="F255" s="53"/>
      <c r="G255" s="53"/>
    </row>
    <row r="256" spans="2:7" s="50" customFormat="1">
      <c r="B256" s="51"/>
      <c r="C256" s="52"/>
      <c r="D256" s="52"/>
      <c r="F256" s="53"/>
      <c r="G256" s="53"/>
    </row>
    <row r="257" spans="2:7" s="50" customFormat="1">
      <c r="B257" s="51"/>
      <c r="C257" s="52"/>
      <c r="D257" s="52"/>
      <c r="F257" s="53"/>
      <c r="G257" s="53"/>
    </row>
    <row r="258" spans="2:7" s="50" customFormat="1">
      <c r="B258" s="51"/>
      <c r="C258" s="52"/>
      <c r="D258" s="52"/>
      <c r="F258" s="53"/>
      <c r="G258" s="53"/>
    </row>
    <row r="259" spans="2:7" s="50" customFormat="1">
      <c r="B259" s="51"/>
      <c r="C259" s="52"/>
      <c r="D259" s="52"/>
      <c r="F259" s="53"/>
      <c r="G259" s="53"/>
    </row>
    <row r="260" spans="2:7" s="50" customFormat="1">
      <c r="B260" s="51"/>
      <c r="C260" s="52"/>
      <c r="D260" s="52"/>
      <c r="F260" s="53"/>
      <c r="G260" s="53"/>
    </row>
    <row r="261" spans="2:7" s="50" customFormat="1">
      <c r="B261" s="51"/>
      <c r="C261" s="52"/>
      <c r="D261" s="52"/>
      <c r="F261" s="53"/>
      <c r="G261" s="53"/>
    </row>
    <row r="262" spans="2:7" s="50" customFormat="1">
      <c r="B262" s="51"/>
      <c r="C262" s="52"/>
      <c r="D262" s="52"/>
      <c r="F262" s="53"/>
      <c r="G262" s="53"/>
    </row>
    <row r="263" spans="2:7" s="50" customFormat="1">
      <c r="B263" s="51"/>
      <c r="C263" s="52"/>
      <c r="D263" s="52"/>
      <c r="F263" s="53"/>
      <c r="G263" s="53"/>
    </row>
    <row r="264" spans="2:7" s="50" customFormat="1">
      <c r="B264" s="51"/>
      <c r="C264" s="52"/>
      <c r="D264" s="52"/>
      <c r="F264" s="53"/>
      <c r="G264" s="53"/>
    </row>
    <row r="265" spans="2:7" s="50" customFormat="1">
      <c r="B265" s="51"/>
      <c r="C265" s="52"/>
      <c r="D265" s="52"/>
      <c r="F265" s="53"/>
      <c r="G265" s="53"/>
    </row>
    <row r="266" spans="2:7" s="50" customFormat="1">
      <c r="B266" s="51"/>
      <c r="C266" s="52"/>
      <c r="D266" s="52"/>
      <c r="F266" s="53"/>
      <c r="G266" s="53"/>
    </row>
    <row r="267" spans="2:7" s="50" customFormat="1">
      <c r="B267" s="51"/>
      <c r="C267" s="52"/>
      <c r="D267" s="52"/>
      <c r="F267" s="53"/>
      <c r="G267" s="53"/>
    </row>
    <row r="268" spans="2:7" s="50" customFormat="1">
      <c r="B268" s="51"/>
      <c r="C268" s="52"/>
      <c r="D268" s="52"/>
      <c r="F268" s="53"/>
      <c r="G268" s="53"/>
    </row>
    <row r="269" spans="2:7" s="50" customFormat="1">
      <c r="B269" s="51"/>
      <c r="C269" s="52"/>
      <c r="D269" s="52"/>
      <c r="F269" s="53"/>
      <c r="G269" s="53"/>
    </row>
    <row r="270" spans="2:7" s="50" customFormat="1">
      <c r="B270" s="51"/>
      <c r="C270" s="52"/>
      <c r="D270" s="52"/>
      <c r="F270" s="53"/>
      <c r="G270" s="53"/>
    </row>
    <row r="271" spans="2:7" s="50" customFormat="1">
      <c r="B271" s="51"/>
      <c r="C271" s="52"/>
      <c r="D271" s="52"/>
      <c r="F271" s="53"/>
      <c r="G271" s="53"/>
    </row>
    <row r="272" spans="2:7" s="50" customFormat="1">
      <c r="B272" s="51"/>
      <c r="C272" s="52"/>
      <c r="D272" s="52"/>
      <c r="F272" s="53"/>
      <c r="G272" s="53"/>
    </row>
    <row r="273" spans="2:7" s="50" customFormat="1">
      <c r="B273" s="51"/>
      <c r="C273" s="52"/>
      <c r="D273" s="52"/>
      <c r="F273" s="53"/>
      <c r="G273" s="53"/>
    </row>
    <row r="274" spans="2:7" s="50" customFormat="1">
      <c r="B274" s="51"/>
      <c r="C274" s="52"/>
      <c r="D274" s="52"/>
      <c r="F274" s="53"/>
      <c r="G274" s="53"/>
    </row>
    <row r="275" spans="2:7" s="50" customFormat="1">
      <c r="B275" s="51"/>
      <c r="C275" s="52"/>
      <c r="D275" s="52"/>
      <c r="F275" s="53"/>
      <c r="G275" s="53"/>
    </row>
    <row r="276" spans="2:7" s="50" customFormat="1">
      <c r="B276" s="51"/>
      <c r="C276" s="52"/>
      <c r="D276" s="52"/>
      <c r="F276" s="53"/>
      <c r="G276" s="53"/>
    </row>
    <row r="277" spans="2:7" s="50" customFormat="1">
      <c r="B277" s="51"/>
      <c r="C277" s="52"/>
      <c r="D277" s="52"/>
      <c r="F277" s="53"/>
      <c r="G277" s="53"/>
    </row>
    <row r="278" spans="2:7" s="50" customFormat="1">
      <c r="B278" s="51"/>
      <c r="C278" s="52"/>
      <c r="D278" s="52"/>
      <c r="F278" s="53"/>
      <c r="G278" s="53"/>
    </row>
    <row r="279" spans="2:7" s="50" customFormat="1">
      <c r="B279" s="51"/>
      <c r="C279" s="52"/>
      <c r="D279" s="52"/>
      <c r="F279" s="53"/>
      <c r="G279" s="53"/>
    </row>
    <row r="280" spans="2:7" s="50" customFormat="1">
      <c r="B280" s="51"/>
      <c r="C280" s="52"/>
      <c r="D280" s="52"/>
      <c r="F280" s="53"/>
      <c r="G280" s="53"/>
    </row>
    <row r="281" spans="2:7" s="50" customFormat="1">
      <c r="B281" s="51"/>
      <c r="C281" s="52"/>
      <c r="D281" s="52"/>
      <c r="F281" s="53"/>
      <c r="G281" s="53"/>
    </row>
    <row r="282" spans="2:7" s="50" customFormat="1">
      <c r="B282" s="51"/>
      <c r="C282" s="52"/>
      <c r="D282" s="52"/>
      <c r="F282" s="53"/>
      <c r="G282" s="53"/>
    </row>
    <row r="283" spans="2:7" s="50" customFormat="1">
      <c r="B283" s="51"/>
      <c r="C283" s="52"/>
      <c r="D283" s="52"/>
      <c r="F283" s="53"/>
      <c r="G283" s="53"/>
    </row>
    <row r="284" spans="2:7" s="50" customFormat="1">
      <c r="B284" s="51"/>
      <c r="C284" s="52"/>
      <c r="D284" s="52"/>
      <c r="F284" s="53"/>
      <c r="G284" s="53"/>
    </row>
    <row r="285" spans="2:7" s="50" customFormat="1">
      <c r="B285" s="51"/>
      <c r="C285" s="52"/>
      <c r="D285" s="52"/>
      <c r="F285" s="53"/>
      <c r="G285" s="53"/>
    </row>
    <row r="286" spans="2:7" s="50" customFormat="1">
      <c r="B286" s="51"/>
      <c r="C286" s="52"/>
      <c r="D286" s="52"/>
      <c r="F286" s="53"/>
      <c r="G286" s="53"/>
    </row>
    <row r="287" spans="2:7" s="50" customFormat="1">
      <c r="B287" s="51"/>
      <c r="C287" s="52"/>
      <c r="D287" s="52"/>
      <c r="F287" s="53"/>
      <c r="G287" s="53"/>
    </row>
    <row r="288" spans="2:7" s="50" customFormat="1">
      <c r="B288" s="51"/>
      <c r="C288" s="52"/>
      <c r="D288" s="52"/>
      <c r="F288" s="53"/>
      <c r="G288" s="53"/>
    </row>
    <row r="289" spans="2:7" s="50" customFormat="1">
      <c r="B289" s="51"/>
      <c r="C289" s="52"/>
      <c r="D289" s="52"/>
      <c r="F289" s="53"/>
      <c r="G289" s="53"/>
    </row>
    <row r="290" spans="2:7" s="50" customFormat="1">
      <c r="B290" s="51"/>
      <c r="C290" s="52"/>
      <c r="D290" s="52"/>
      <c r="F290" s="53"/>
      <c r="G290" s="53"/>
    </row>
    <row r="291" spans="2:7" s="50" customFormat="1">
      <c r="B291" s="51"/>
      <c r="C291" s="52"/>
      <c r="D291" s="52"/>
      <c r="F291" s="53"/>
      <c r="G291" s="53"/>
    </row>
    <row r="292" spans="2:7" s="50" customFormat="1">
      <c r="B292" s="51"/>
      <c r="C292" s="52"/>
      <c r="D292" s="52"/>
      <c r="F292" s="53"/>
      <c r="G292" s="53"/>
    </row>
    <row r="293" spans="2:7" s="50" customFormat="1">
      <c r="B293" s="51"/>
      <c r="C293" s="52"/>
      <c r="D293" s="52"/>
      <c r="F293" s="53"/>
      <c r="G293" s="53"/>
    </row>
  </sheetData>
  <mergeCells count="4">
    <mergeCell ref="B1:G1"/>
    <mergeCell ref="C5:D5"/>
    <mergeCell ref="B2:G2"/>
    <mergeCell ref="B3:G3"/>
  </mergeCells>
  <phoneticPr fontId="2" type="noConversion"/>
  <dataValidations xWindow="1339" yWindow="753" count="3">
    <dataValidation allowBlank="1" showInputMessage="1" showErrorMessage="1" promptTitle="Note " prompt="if there is loss amounts , put it between tow brackets ()" sqref="C43:G44"/>
    <dataValidation allowBlank="1" showInputMessage="1" showErrorMessage="1" promptTitle="Changeable:" prompt="You can change years ,Please arrangement years from later to new one." sqref="C6"/>
    <dataValidation allowBlank="1" showErrorMessage="1" promptTitle="Changeable:" prompt="You can change years ,Please arrangement years from later to new one." sqref="D6:G6 C7:G7 C29:G29"/>
  </dataValidations>
  <pageMargins left="0.17" right="0.33" top="0.53" bottom="0.17" header="0.5" footer="0.17"/>
  <pageSetup paperSize="9" scale="76" orientation="portrait" r:id="rId1"/>
  <headerFooter alignWithMargins="0"/>
  <rowBreaks count="1" manualBreakCount="1">
    <brk id="50" max="16383" man="1"/>
  </rowBreaks>
  <colBreaks count="1" manualBreakCount="1">
    <brk id="7" max="1048575" man="1"/>
  </colBreaks>
  <ignoredErrors>
    <ignoredError sqref="C21 D21:G21 D43:G4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2"/>
  <sheetViews>
    <sheetView showGridLines="0" rightToLeft="1" zoomScale="80" zoomScaleNormal="80" workbookViewId="0">
      <selection activeCell="J12" sqref="J12"/>
    </sheetView>
  </sheetViews>
  <sheetFormatPr defaultRowHeight="12.75"/>
  <cols>
    <col min="1" max="1" width="2.42578125" customWidth="1"/>
    <col min="2" max="2" width="34.28515625" bestFit="1" customWidth="1"/>
    <col min="3" max="7" width="15.7109375" customWidth="1"/>
  </cols>
  <sheetData>
    <row r="2" spans="2:18" ht="20.25">
      <c r="B2" s="315" t="s">
        <v>112</v>
      </c>
      <c r="C2" s="315"/>
      <c r="D2" s="315"/>
      <c r="E2" s="315"/>
      <c r="F2" s="315"/>
      <c r="G2" s="315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spans="2:18" ht="15.75">
      <c r="B3" s="316" t="str">
        <f>BS!B3</f>
        <v>دولار</v>
      </c>
      <c r="C3" s="316"/>
      <c r="D3" s="316"/>
      <c r="E3" s="316"/>
      <c r="F3" s="316"/>
      <c r="G3" s="316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</row>
    <row r="4" spans="2:18" ht="15.75">
      <c r="B4" s="93"/>
      <c r="C4" s="237">
        <f>C6</f>
        <v>43466</v>
      </c>
      <c r="D4" s="235" t="s">
        <v>151</v>
      </c>
      <c r="E4" s="236">
        <f>G6</f>
        <v>44927</v>
      </c>
      <c r="F4" s="171"/>
      <c r="G4" s="171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</row>
    <row r="6" spans="2:18" ht="18" customHeight="1">
      <c r="B6" s="208" t="s">
        <v>13</v>
      </c>
      <c r="C6" s="209">
        <f>PL!C7</f>
        <v>43466</v>
      </c>
      <c r="D6" s="210">
        <f>DATE(YEAR(C6)+1,MONTH(C6),DAY(C6))</f>
        <v>43831</v>
      </c>
      <c r="E6" s="210">
        <f>DATE(YEAR(D6)+1,MONTH(D6),DAY(D6))</f>
        <v>44197</v>
      </c>
      <c r="F6" s="210">
        <f>DATE(YEAR(E6)+1,MONTH(E6),DAY(E6))</f>
        <v>44562</v>
      </c>
      <c r="G6" s="211">
        <f>DATE(YEAR(F6)+1,MONTH(F6),DAY(F6))</f>
        <v>44927</v>
      </c>
    </row>
    <row r="7" spans="2:18" ht="18" customHeight="1">
      <c r="B7" s="220" t="s">
        <v>101</v>
      </c>
      <c r="C7" s="241"/>
      <c r="D7" s="241"/>
      <c r="E7" s="241"/>
      <c r="F7" s="241"/>
      <c r="G7" s="242"/>
    </row>
    <row r="8" spans="2:18" ht="18" customHeight="1">
      <c r="B8" s="212" t="s">
        <v>102</v>
      </c>
      <c r="C8" s="203"/>
      <c r="D8" s="203">
        <f>PL!D28</f>
        <v>0</v>
      </c>
      <c r="E8" s="203">
        <f>PL!E28</f>
        <v>0</v>
      </c>
      <c r="F8" s="203">
        <f>PL!F28</f>
        <v>0</v>
      </c>
      <c r="G8" s="213">
        <f>PL!G28</f>
        <v>0</v>
      </c>
    </row>
    <row r="9" spans="2:18" ht="18" customHeight="1">
      <c r="B9" s="214" t="s">
        <v>118</v>
      </c>
      <c r="C9" s="204"/>
      <c r="D9" s="204">
        <f>PL!D14</f>
        <v>0</v>
      </c>
      <c r="E9" s="204">
        <f>PL!E14</f>
        <v>0</v>
      </c>
      <c r="F9" s="204">
        <f>PL!F14</f>
        <v>0</v>
      </c>
      <c r="G9" s="215">
        <f>PL!G14</f>
        <v>0</v>
      </c>
    </row>
    <row r="10" spans="2:18" ht="18" customHeight="1">
      <c r="B10" s="214" t="s">
        <v>154</v>
      </c>
      <c r="C10" s="204"/>
      <c r="D10" s="204">
        <f>PL!D25</f>
        <v>0</v>
      </c>
      <c r="E10" s="204">
        <f>PL!E25</f>
        <v>0</v>
      </c>
      <c r="F10" s="204">
        <f>PL!F25</f>
        <v>0</v>
      </c>
      <c r="G10" s="204">
        <f>PL!G25</f>
        <v>0</v>
      </c>
    </row>
    <row r="11" spans="2:18" ht="18" customHeight="1">
      <c r="B11" s="216"/>
      <c r="C11" s="204"/>
      <c r="D11" s="204"/>
      <c r="E11" s="204"/>
      <c r="F11" s="204"/>
      <c r="G11" s="215"/>
    </row>
    <row r="12" spans="2:18" ht="18" customHeight="1">
      <c r="B12" s="217" t="str">
        <f xml:space="preserve"> "Δ " &amp; BS!B9</f>
        <v>Δ استثمارات الاسهم قصيرة الاجل</v>
      </c>
      <c r="C12" s="204"/>
      <c r="D12" s="204">
        <f>BS!C9-BS!D9</f>
        <v>0</v>
      </c>
      <c r="E12" s="204">
        <f>BS!D9-BS!E9</f>
        <v>0</v>
      </c>
      <c r="F12" s="204">
        <f>BS!E9-BS!F9</f>
        <v>0</v>
      </c>
      <c r="G12" s="215">
        <f>BS!F9-BS!G9</f>
        <v>0</v>
      </c>
    </row>
    <row r="13" spans="2:18" ht="18" customHeight="1">
      <c r="B13" s="217" t="str">
        <f>"Δ " &amp; BS!B10</f>
        <v>Δ ارصدة الشيكات الاجله المقبوضه من الزبائن</v>
      </c>
      <c r="C13" s="204"/>
      <c r="D13" s="204">
        <f>BS!C10-BS!D10</f>
        <v>0</v>
      </c>
      <c r="E13" s="204">
        <f>BS!D10-BS!E10</f>
        <v>0</v>
      </c>
      <c r="F13" s="204">
        <f>BS!E10-BS!F10</f>
        <v>0</v>
      </c>
      <c r="G13" s="215">
        <f>BS!F10-BS!G10</f>
        <v>0</v>
      </c>
    </row>
    <row r="14" spans="2:18" ht="18" customHeight="1">
      <c r="B14" s="217" t="str">
        <f>"Δ " &amp; BS!B11</f>
        <v>Δ صافي الذمم المدينه</v>
      </c>
      <c r="C14" s="204"/>
      <c r="D14" s="204">
        <f>BS!C11-BS!D11</f>
        <v>0</v>
      </c>
      <c r="E14" s="204">
        <f>BS!D11-BS!E11</f>
        <v>0</v>
      </c>
      <c r="F14" s="204">
        <f>BS!E11-BS!F11</f>
        <v>0</v>
      </c>
      <c r="G14" s="215">
        <f>BS!F11-BS!G11</f>
        <v>0</v>
      </c>
    </row>
    <row r="15" spans="2:18" ht="18" customHeight="1">
      <c r="B15" s="217" t="str">
        <f>"Δ " &amp; BS!B12</f>
        <v xml:space="preserve">Δ المخزون </v>
      </c>
      <c r="C15" s="204"/>
      <c r="D15" s="204">
        <f>BS!C12-BS!D12</f>
        <v>0</v>
      </c>
      <c r="E15" s="204">
        <f>BS!D12-BS!E12</f>
        <v>0</v>
      </c>
      <c r="F15" s="204">
        <f>BS!E12-BS!F12</f>
        <v>0</v>
      </c>
      <c r="G15" s="215">
        <f>BS!F12-BS!G12</f>
        <v>0</v>
      </c>
    </row>
    <row r="16" spans="2:18" ht="18" customHeight="1">
      <c r="B16" s="217" t="str">
        <f>"Δ " &amp; BS!B13</f>
        <v>Δ الضرائب المدفوعه مقدماً</v>
      </c>
      <c r="C16" s="204"/>
      <c r="D16" s="204">
        <f>BS!C13-BS!D13</f>
        <v>0</v>
      </c>
      <c r="E16" s="204">
        <f>BS!D13-BS!E13</f>
        <v>0</v>
      </c>
      <c r="F16" s="204">
        <f>BS!E13-BS!F13</f>
        <v>0</v>
      </c>
      <c r="G16" s="215">
        <f>BS!F13-BS!G13</f>
        <v>0</v>
      </c>
    </row>
    <row r="17" spans="2:7" ht="18" customHeight="1">
      <c r="B17" s="217" t="str">
        <f>"Δ " &amp; BS!B14</f>
        <v>Δ الموجودات المتداوله الاخرى</v>
      </c>
      <c r="C17" s="204"/>
      <c r="D17" s="204">
        <f>BS!C14-BS!D14</f>
        <v>0</v>
      </c>
      <c r="E17" s="204">
        <f>BS!D14-BS!E14</f>
        <v>0</v>
      </c>
      <c r="F17" s="204">
        <f>BS!E14-BS!F14</f>
        <v>0</v>
      </c>
      <c r="G17" s="215">
        <f>BS!F14-BS!G14</f>
        <v>0</v>
      </c>
    </row>
    <row r="18" spans="2:7" ht="18" customHeight="1">
      <c r="B18" s="217"/>
      <c r="C18" s="204"/>
      <c r="D18" s="204"/>
      <c r="E18" s="204"/>
      <c r="F18" s="204"/>
      <c r="G18" s="215"/>
    </row>
    <row r="19" spans="2:7" ht="18" customHeight="1">
      <c r="B19" s="217" t="str">
        <f>"Δ " &amp; BS!B30</f>
        <v>Δ ارصدة الذمم الدائنه</v>
      </c>
      <c r="C19" s="204"/>
      <c r="D19" s="204">
        <f>BS!D30-BS!C30</f>
        <v>0</v>
      </c>
      <c r="E19" s="204">
        <f>BS!E30-BS!D30</f>
        <v>0</v>
      </c>
      <c r="F19" s="204">
        <f>BS!F30-BS!E30</f>
        <v>0</v>
      </c>
      <c r="G19" s="215">
        <f>BS!G30-BS!F30</f>
        <v>0</v>
      </c>
    </row>
    <row r="20" spans="2:7" ht="18" customHeight="1">
      <c r="B20" s="217" t="str">
        <f>"Δ " &amp; BS!B31</f>
        <v xml:space="preserve">Δ ارصدة الشيكات الاجله غير المستحقة حتى تاريخها </v>
      </c>
      <c r="C20" s="204"/>
      <c r="D20" s="204">
        <f>BS!D31-BS!C31</f>
        <v>0</v>
      </c>
      <c r="E20" s="204">
        <f>BS!E31-BS!D31</f>
        <v>0</v>
      </c>
      <c r="F20" s="204">
        <f>BS!F31-BS!E31</f>
        <v>0</v>
      </c>
      <c r="G20" s="215">
        <f>BS!G31-BS!F31</f>
        <v>0</v>
      </c>
    </row>
    <row r="21" spans="2:7" ht="18" customHeight="1">
      <c r="B21" s="217" t="str">
        <f>"Δ " &amp; BS!B32</f>
        <v>Δ المصاريف المستحقه</v>
      </c>
      <c r="C21" s="204"/>
      <c r="D21" s="204">
        <f>BS!D32-BS!C32</f>
        <v>0</v>
      </c>
      <c r="E21" s="204">
        <f>BS!E32-BS!D32</f>
        <v>0</v>
      </c>
      <c r="F21" s="204">
        <f>BS!F32-BS!E32</f>
        <v>0</v>
      </c>
      <c r="G21" s="215">
        <f>BS!G32-BS!F32</f>
        <v>0</v>
      </c>
    </row>
    <row r="22" spans="2:7" ht="18" customHeight="1">
      <c r="B22" s="217" t="str">
        <f>"Δ " &amp; BS!B35</f>
        <v>Δ المطلوبات المتداوله اخرى</v>
      </c>
      <c r="C22" s="204"/>
      <c r="D22" s="204">
        <f>BS!D35-BS!C35</f>
        <v>0</v>
      </c>
      <c r="E22" s="204">
        <f>BS!E35-BS!D35</f>
        <v>0</v>
      </c>
      <c r="F22" s="204">
        <f>BS!F35-BS!E35</f>
        <v>0</v>
      </c>
      <c r="G22" s="215">
        <f>BS!G35-BS!F35</f>
        <v>0</v>
      </c>
    </row>
    <row r="23" spans="2:7" ht="18" customHeight="1">
      <c r="B23" s="218" t="s">
        <v>103</v>
      </c>
      <c r="C23" s="205"/>
      <c r="D23" s="205">
        <f>SUM(D8:D22)</f>
        <v>0</v>
      </c>
      <c r="E23" s="205">
        <f>SUM(E8:E22)</f>
        <v>0</v>
      </c>
      <c r="F23" s="205">
        <f>SUM(F8:F22)</f>
        <v>0</v>
      </c>
      <c r="G23" s="219">
        <f>SUM(G8:G22)</f>
        <v>0</v>
      </c>
    </row>
    <row r="24" spans="2:7" ht="18" customHeight="1">
      <c r="B24" s="220" t="s">
        <v>104</v>
      </c>
      <c r="C24" s="206"/>
      <c r="D24" s="206"/>
      <c r="E24" s="206"/>
      <c r="F24" s="206"/>
      <c r="G24" s="221"/>
    </row>
    <row r="25" spans="2:7" ht="18" customHeight="1">
      <c r="B25" s="222" t="s">
        <v>3</v>
      </c>
      <c r="C25" s="204"/>
      <c r="D25" s="204">
        <f>BS!C16-BS!D16</f>
        <v>0</v>
      </c>
      <c r="E25" s="204">
        <f>BS!D16-BS!E16</f>
        <v>0</v>
      </c>
      <c r="F25" s="204">
        <f>BS!E16-BS!F16</f>
        <v>0</v>
      </c>
      <c r="G25" s="215">
        <f>BS!F16-BS!G16</f>
        <v>0</v>
      </c>
    </row>
    <row r="26" spans="2:7" ht="18" customHeight="1">
      <c r="B26" s="222" t="s">
        <v>4</v>
      </c>
      <c r="C26" s="204"/>
      <c r="D26" s="204">
        <f>BS!D17-BS!C17</f>
        <v>0</v>
      </c>
      <c r="E26" s="204">
        <f>BS!E17-BS!D17</f>
        <v>0</v>
      </c>
      <c r="F26" s="204">
        <f>BS!F17-BS!E17</f>
        <v>0</v>
      </c>
      <c r="G26" s="215">
        <f>BS!G17-BS!F17</f>
        <v>0</v>
      </c>
    </row>
    <row r="27" spans="2:7" ht="18" customHeight="1">
      <c r="B27" s="222" t="s">
        <v>5</v>
      </c>
      <c r="C27" s="204"/>
      <c r="D27" s="204">
        <f>BS!D18-BS!C18</f>
        <v>0</v>
      </c>
      <c r="E27" s="204">
        <f>BS!E18-BS!D18</f>
        <v>0</v>
      </c>
      <c r="F27" s="204">
        <f>BS!F18-BS!E18</f>
        <v>0</v>
      </c>
      <c r="G27" s="215">
        <f>BS!G18-BS!F18</f>
        <v>0</v>
      </c>
    </row>
    <row r="28" spans="2:7" ht="18" customHeight="1">
      <c r="B28" s="222" t="s">
        <v>6</v>
      </c>
      <c r="C28" s="204"/>
      <c r="D28" s="204">
        <f>BS!D19-BS!C19</f>
        <v>0</v>
      </c>
      <c r="E28" s="204">
        <f>BS!E19-BS!D19</f>
        <v>0</v>
      </c>
      <c r="F28" s="204">
        <f>BS!F19-BS!E19</f>
        <v>0</v>
      </c>
      <c r="G28" s="215">
        <f>BS!G19-BS!F19</f>
        <v>0</v>
      </c>
    </row>
    <row r="29" spans="2:7" ht="18" customHeight="1">
      <c r="B29" s="218" t="s">
        <v>105</v>
      </c>
      <c r="C29" s="205"/>
      <c r="D29" s="207">
        <f>SUM(D25:D28)</f>
        <v>0</v>
      </c>
      <c r="E29" s="207">
        <f t="shared" ref="E29:G29" si="0">SUM(E25:E28)</f>
        <v>0</v>
      </c>
      <c r="F29" s="207">
        <f t="shared" si="0"/>
        <v>0</v>
      </c>
      <c r="G29" s="219">
        <f t="shared" si="0"/>
        <v>0</v>
      </c>
    </row>
    <row r="30" spans="2:7" ht="18" customHeight="1">
      <c r="B30" s="220" t="s">
        <v>106</v>
      </c>
      <c r="C30" s="206"/>
      <c r="D30" s="206"/>
      <c r="E30" s="206"/>
      <c r="F30" s="206"/>
      <c r="G30" s="221"/>
    </row>
    <row r="31" spans="2:7" ht="18" customHeight="1">
      <c r="B31" s="222" t="str">
        <f>BS!B33</f>
        <v>ديون البنوك - جاري مدين</v>
      </c>
      <c r="C31" s="204"/>
      <c r="D31" s="204">
        <f>BS!D33-BS!C33</f>
        <v>0</v>
      </c>
      <c r="E31" s="204">
        <f>BS!E33-BS!D33</f>
        <v>0</v>
      </c>
      <c r="F31" s="204">
        <f>BS!F33-BS!E33</f>
        <v>0</v>
      </c>
      <c r="G31" s="215">
        <f>BS!G33-BS!F33</f>
        <v>0</v>
      </c>
    </row>
    <row r="32" spans="2:7" ht="18" customHeight="1">
      <c r="B32" s="223" t="str">
        <f>BS!B34</f>
        <v>قروض قصيرة الاجل</v>
      </c>
      <c r="C32" s="204"/>
      <c r="D32" s="204">
        <f>BS!D34-BS!C34</f>
        <v>0</v>
      </c>
      <c r="E32" s="204">
        <f>BS!E34-BS!D34</f>
        <v>0</v>
      </c>
      <c r="F32" s="204">
        <f>BS!F34-BS!E34</f>
        <v>0</v>
      </c>
      <c r="G32" s="215">
        <f>BS!G34-BS!F34</f>
        <v>0</v>
      </c>
    </row>
    <row r="33" spans="2:7" ht="18" customHeight="1">
      <c r="B33" s="223" t="str">
        <f>BS!B37</f>
        <v>قروض طويلة الاجل</v>
      </c>
      <c r="C33" s="204"/>
      <c r="D33" s="204">
        <f>BS!D37-BS!C37</f>
        <v>0</v>
      </c>
      <c r="E33" s="204">
        <f>BS!E37-BS!D37</f>
        <v>0</v>
      </c>
      <c r="F33" s="204">
        <f>BS!F37-BS!E37</f>
        <v>0</v>
      </c>
      <c r="G33" s="215">
        <f>BS!G37-BS!F37</f>
        <v>0</v>
      </c>
    </row>
    <row r="34" spans="2:7" ht="18" customHeight="1">
      <c r="B34" s="223" t="str">
        <f>BS!B38</f>
        <v xml:space="preserve">مطلوبات اخرى طويلة الاجل </v>
      </c>
      <c r="C34" s="204"/>
      <c r="D34" s="204">
        <f>BS!C38-BS!D38</f>
        <v>0</v>
      </c>
      <c r="E34" s="204">
        <f>BS!D38-BS!E38</f>
        <v>0</v>
      </c>
      <c r="F34" s="204">
        <f>BS!E38-BS!F38</f>
        <v>0</v>
      </c>
      <c r="G34" s="215">
        <f>BS!F38-BS!G38</f>
        <v>0</v>
      </c>
    </row>
    <row r="35" spans="2:7" ht="18" customHeight="1">
      <c r="B35" s="223" t="s">
        <v>107</v>
      </c>
      <c r="C35" s="204"/>
      <c r="D35" s="204">
        <f>BS!D42-BS!C42</f>
        <v>0</v>
      </c>
      <c r="E35" s="204">
        <f>BS!E42-BS!D42</f>
        <v>0</v>
      </c>
      <c r="F35" s="204">
        <f>BS!F42-BS!E42</f>
        <v>0</v>
      </c>
      <c r="G35" s="215">
        <f>BS!G42-BS!F42</f>
        <v>0</v>
      </c>
    </row>
    <row r="36" spans="2:7" ht="18" customHeight="1">
      <c r="B36" s="307" t="str">
        <f>BS!B46</f>
        <v>الايداعات الشخصية من المالكين</v>
      </c>
      <c r="C36" s="204"/>
      <c r="D36" s="204">
        <f>BS!D46-BS!C46</f>
        <v>0</v>
      </c>
      <c r="E36" s="204">
        <f>BS!E46-BS!D46</f>
        <v>0</v>
      </c>
      <c r="F36" s="204">
        <f>BS!F46-BS!E46</f>
        <v>0</v>
      </c>
      <c r="G36" s="215">
        <f>BS!G46-BS!F46</f>
        <v>0</v>
      </c>
    </row>
    <row r="37" spans="2:7" ht="18" customHeight="1">
      <c r="B37" s="308" t="str">
        <f>BS!B47</f>
        <v>السحوبات و التوزيعات النقدية</v>
      </c>
      <c r="C37" s="204"/>
      <c r="D37" s="204">
        <f>-(BS!C47-BS!D47)</f>
        <v>0</v>
      </c>
      <c r="E37" s="204">
        <f>-(BS!D47-BS!E47)</f>
        <v>0</v>
      </c>
      <c r="F37" s="204">
        <f>-(BS!E47-BS!F47)</f>
        <v>0</v>
      </c>
      <c r="G37" s="204">
        <f>-(BS!F47-BS!G47)</f>
        <v>0</v>
      </c>
    </row>
    <row r="38" spans="2:7" ht="18" customHeight="1">
      <c r="B38" s="225" t="s">
        <v>108</v>
      </c>
      <c r="C38" s="207">
        <f>SUM(C31:C37)</f>
        <v>0</v>
      </c>
      <c r="D38" s="207">
        <f t="shared" ref="D38:G38" si="1">SUM(D31:D37)</f>
        <v>0</v>
      </c>
      <c r="E38" s="207">
        <f t="shared" si="1"/>
        <v>0</v>
      </c>
      <c r="F38" s="207">
        <f t="shared" si="1"/>
        <v>0</v>
      </c>
      <c r="G38" s="207">
        <f t="shared" si="1"/>
        <v>0</v>
      </c>
    </row>
    <row r="39" spans="2:7" ht="18" customHeight="1">
      <c r="B39" s="225"/>
      <c r="C39" s="203"/>
      <c r="D39" s="203"/>
      <c r="E39" s="203"/>
      <c r="F39" s="203"/>
      <c r="G39" s="213"/>
    </row>
    <row r="40" spans="2:7" ht="18" customHeight="1">
      <c r="B40" s="225" t="s">
        <v>109</v>
      </c>
      <c r="C40" s="203">
        <v>0</v>
      </c>
      <c r="D40" s="203">
        <f>C42</f>
        <v>0</v>
      </c>
      <c r="E40" s="203">
        <f t="shared" ref="E40:G40" si="2">D42</f>
        <v>0</v>
      </c>
      <c r="F40" s="203">
        <f t="shared" si="2"/>
        <v>0</v>
      </c>
      <c r="G40" s="213">
        <f t="shared" si="2"/>
        <v>0</v>
      </c>
    </row>
    <row r="41" spans="2:7" ht="18" customHeight="1">
      <c r="B41" s="226" t="s">
        <v>110</v>
      </c>
      <c r="C41" s="203">
        <f>SUM(C23,C29,C38)</f>
        <v>0</v>
      </c>
      <c r="D41" s="203">
        <f>SUM(D23,D29,D38)</f>
        <v>0</v>
      </c>
      <c r="E41" s="203">
        <f>SUM(E23,E29,E38)</f>
        <v>0</v>
      </c>
      <c r="F41" s="203">
        <f>SUM(F23,F29,F38)</f>
        <v>0</v>
      </c>
      <c r="G41" s="213">
        <f>SUM(G23,G29,G38)</f>
        <v>0</v>
      </c>
    </row>
    <row r="42" spans="2:7" ht="18" customHeight="1">
      <c r="B42" s="227" t="s">
        <v>111</v>
      </c>
      <c r="C42" s="228">
        <f>BS!C8</f>
        <v>0</v>
      </c>
      <c r="D42" s="228">
        <f>SUM(D40:D41)</f>
        <v>0</v>
      </c>
      <c r="E42" s="228">
        <f t="shared" ref="E42:G42" si="3">SUM(E40:E41)</f>
        <v>0</v>
      </c>
      <c r="F42" s="228">
        <f t="shared" si="3"/>
        <v>0</v>
      </c>
      <c r="G42" s="229">
        <f t="shared" si="3"/>
        <v>0</v>
      </c>
    </row>
  </sheetData>
  <mergeCells count="2">
    <mergeCell ref="B2:G2"/>
    <mergeCell ref="B3:G3"/>
  </mergeCells>
  <dataValidations disablePrompts="1" count="2">
    <dataValidation allowBlank="1" showErrorMessage="1" promptTitle="Changeable:" prompt="You can change years ,Please arrangement years from later to new one." sqref="D6:G6"/>
    <dataValidation allowBlank="1" showInputMessage="1" showErrorMessage="1" promptTitle="Changeable:" prompt="You can change years ,Please arrangement years from later to new one." sqref="C6"/>
  </dataValidations>
  <pageMargins left="0.7" right="0.7" top="0.75" bottom="0.75" header="0.3" footer="0.3"/>
  <pageSetup paperSize="9" scale="77" orientation="portrait" r:id="rId1"/>
  <ignoredErrors>
    <ignoredError sqref="B32:B3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213"/>
  <sheetViews>
    <sheetView showGridLines="0" rightToLeft="1" topLeftCell="A5" zoomScale="85" zoomScaleNormal="85" workbookViewId="0">
      <selection activeCell="A4" sqref="A4"/>
    </sheetView>
  </sheetViews>
  <sheetFormatPr defaultRowHeight="12.75"/>
  <cols>
    <col min="1" max="1" width="42.28515625" style="38" bestFit="1" customWidth="1"/>
    <col min="2" max="13" width="10.7109375" style="33" customWidth="1"/>
    <col min="14" max="14" width="11.85546875" style="39" customWidth="1"/>
    <col min="15" max="15" width="9.28515625" style="33" customWidth="1"/>
    <col min="16" max="16" width="12.42578125" style="33" customWidth="1"/>
    <col min="17" max="17" width="10.140625" style="33" bestFit="1" customWidth="1"/>
    <col min="18" max="18" width="15.140625" style="33" bestFit="1" customWidth="1"/>
    <col min="19" max="16384" width="9.140625" style="33"/>
  </cols>
  <sheetData>
    <row r="1" spans="1:18" ht="15.75">
      <c r="A1" s="101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3"/>
      <c r="O1" s="102"/>
      <c r="P1" s="102"/>
      <c r="Q1" s="102"/>
      <c r="R1" s="102"/>
    </row>
    <row r="2" spans="1:18" s="36" customFormat="1" ht="21" customHeight="1">
      <c r="A2" s="98"/>
      <c r="B2" s="323" t="s">
        <v>112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</row>
    <row r="3" spans="1:18" s="36" customFormat="1" ht="21" customHeight="1">
      <c r="A3" s="93"/>
      <c r="B3" s="314" t="str">
        <f>BS!B3</f>
        <v>دولار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</row>
    <row r="4" spans="1:18" s="36" customFormat="1" ht="21" customHeight="1">
      <c r="A4" s="93" t="s">
        <v>93</v>
      </c>
      <c r="B4" s="316">
        <f>BS!C4</f>
        <v>43466</v>
      </c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</row>
    <row r="5" spans="1:18" ht="21" customHeight="1">
      <c r="A5" s="92"/>
      <c r="B5" s="322"/>
      <c r="C5" s="322"/>
      <c r="D5" s="102"/>
      <c r="E5" s="102"/>
      <c r="F5" s="99"/>
      <c r="G5" s="104"/>
      <c r="H5" s="104"/>
      <c r="I5" s="104"/>
      <c r="J5" s="104"/>
      <c r="K5" s="104"/>
      <c r="L5" s="100"/>
      <c r="M5" s="102"/>
      <c r="N5" s="100"/>
      <c r="O5" s="104"/>
      <c r="P5" s="102"/>
      <c r="Q5" s="104"/>
      <c r="R5" s="104"/>
    </row>
    <row r="6" spans="1:18" s="34" customFormat="1" ht="15" customHeight="1">
      <c r="A6" s="155" t="s">
        <v>30</v>
      </c>
      <c r="B6" s="167">
        <f>N6</f>
        <v>43466</v>
      </c>
      <c r="C6" s="168">
        <f>DATE(YEAR(B6),MONTH(B6)+1,1)</f>
        <v>43497</v>
      </c>
      <c r="D6" s="168">
        <f t="shared" ref="D6:M6" si="0">DATE(YEAR(C6),MONTH(C6)+1,DAY(C6))</f>
        <v>43525</v>
      </c>
      <c r="E6" s="168">
        <f t="shared" si="0"/>
        <v>43556</v>
      </c>
      <c r="F6" s="168">
        <f t="shared" si="0"/>
        <v>43586</v>
      </c>
      <c r="G6" s="168">
        <f t="shared" si="0"/>
        <v>43617</v>
      </c>
      <c r="H6" s="168">
        <f t="shared" si="0"/>
        <v>43647</v>
      </c>
      <c r="I6" s="168">
        <f t="shared" si="0"/>
        <v>43678</v>
      </c>
      <c r="J6" s="168">
        <f t="shared" si="0"/>
        <v>43709</v>
      </c>
      <c r="K6" s="168">
        <f t="shared" si="0"/>
        <v>43739</v>
      </c>
      <c r="L6" s="168">
        <f t="shared" si="0"/>
        <v>43770</v>
      </c>
      <c r="M6" s="168">
        <f t="shared" si="0"/>
        <v>43800</v>
      </c>
      <c r="N6" s="169">
        <f>BS!C6</f>
        <v>43466</v>
      </c>
      <c r="O6" s="169">
        <f>DATE(YEAR(N6)+1,MONTH(N6),DAY(N6))</f>
        <v>43831</v>
      </c>
      <c r="P6" s="169">
        <f t="shared" ref="P6:R6" si="1">DATE(YEAR(O6)+1,MONTH(O6),DAY(O6))</f>
        <v>44197</v>
      </c>
      <c r="Q6" s="169">
        <f t="shared" si="1"/>
        <v>44562</v>
      </c>
      <c r="R6" s="169">
        <f t="shared" si="1"/>
        <v>44927</v>
      </c>
    </row>
    <row r="7" spans="1:18" s="35" customFormat="1" ht="15" customHeight="1">
      <c r="A7" s="156" t="s">
        <v>46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3"/>
      <c r="M7" s="172"/>
      <c r="N7" s="129"/>
      <c r="O7" s="129"/>
      <c r="P7" s="129"/>
      <c r="Q7" s="129"/>
      <c r="R7" s="174"/>
    </row>
    <row r="8" spans="1:18" s="71" customFormat="1" ht="15" customHeight="1">
      <c r="A8" s="157" t="s">
        <v>47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1">
        <f>SUM(B8:M8)</f>
        <v>0</v>
      </c>
      <c r="O8" s="132"/>
      <c r="P8" s="132"/>
      <c r="Q8" s="132"/>
      <c r="R8" s="132"/>
    </row>
    <row r="9" spans="1:18" s="71" customFormat="1" ht="15" customHeight="1">
      <c r="A9" s="157" t="s">
        <v>48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1">
        <f>SUM(B9:M9)</f>
        <v>0</v>
      </c>
      <c r="O9" s="132"/>
      <c r="P9" s="132"/>
      <c r="Q9" s="132"/>
      <c r="R9" s="132"/>
    </row>
    <row r="10" spans="1:18" s="72" customFormat="1" ht="15" customHeight="1">
      <c r="A10" s="158" t="s">
        <v>49</v>
      </c>
      <c r="B10" s="133">
        <f>SUM(B8:B9)</f>
        <v>0</v>
      </c>
      <c r="C10" s="133">
        <f t="shared" ref="C10:O10" si="2">SUM(C8:C9)</f>
        <v>0</v>
      </c>
      <c r="D10" s="133">
        <f t="shared" si="2"/>
        <v>0</v>
      </c>
      <c r="E10" s="133">
        <f t="shared" si="2"/>
        <v>0</v>
      </c>
      <c r="F10" s="133">
        <f t="shared" si="2"/>
        <v>0</v>
      </c>
      <c r="G10" s="133">
        <f t="shared" si="2"/>
        <v>0</v>
      </c>
      <c r="H10" s="133">
        <f t="shared" si="2"/>
        <v>0</v>
      </c>
      <c r="I10" s="133">
        <f t="shared" si="2"/>
        <v>0</v>
      </c>
      <c r="J10" s="133">
        <f t="shared" si="2"/>
        <v>0</v>
      </c>
      <c r="K10" s="133">
        <f t="shared" si="2"/>
        <v>0</v>
      </c>
      <c r="L10" s="133">
        <f t="shared" si="2"/>
        <v>0</v>
      </c>
      <c r="M10" s="133">
        <f t="shared" si="2"/>
        <v>0</v>
      </c>
      <c r="N10" s="131">
        <f>SUM(B10:M10)</f>
        <v>0</v>
      </c>
      <c r="O10" s="133">
        <f t="shared" si="2"/>
        <v>0</v>
      </c>
      <c r="P10" s="133">
        <f>SUM(P8:P9)</f>
        <v>0</v>
      </c>
      <c r="Q10" s="133">
        <f>SUM(Q8:Q9)</f>
        <v>0</v>
      </c>
      <c r="R10" s="134">
        <f>SUM(R8:R9)</f>
        <v>0</v>
      </c>
    </row>
    <row r="11" spans="1:18" s="71" customFormat="1" ht="15" customHeight="1">
      <c r="A11" s="157" t="s">
        <v>50</v>
      </c>
      <c r="B11" s="135"/>
      <c r="C11" s="130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1">
        <f>SUM(B11:M11)</f>
        <v>0</v>
      </c>
      <c r="O11" s="136"/>
      <c r="P11" s="136"/>
      <c r="Q11" s="136"/>
      <c r="R11" s="137"/>
    </row>
    <row r="12" spans="1:18" s="71" customFormat="1" ht="15" customHeight="1">
      <c r="A12" s="157" t="s">
        <v>51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1">
        <f>SUM(B12:M12)</f>
        <v>0</v>
      </c>
      <c r="O12" s="136"/>
      <c r="P12" s="136"/>
      <c r="Q12" s="136"/>
      <c r="R12" s="136"/>
    </row>
    <row r="13" spans="1:18" s="84" customFormat="1" ht="15" customHeight="1">
      <c r="A13" s="159" t="s">
        <v>52</v>
      </c>
      <c r="B13" s="109">
        <f>SUM(B10:B12)</f>
        <v>0</v>
      </c>
      <c r="C13" s="109">
        <f>SUM(C10:C12)</f>
        <v>0</v>
      </c>
      <c r="D13" s="109">
        <f t="shared" ref="D13:N13" si="3">SUM(D10:D12)</f>
        <v>0</v>
      </c>
      <c r="E13" s="109">
        <f t="shared" si="3"/>
        <v>0</v>
      </c>
      <c r="F13" s="109">
        <f t="shared" si="3"/>
        <v>0</v>
      </c>
      <c r="G13" s="109">
        <f t="shared" si="3"/>
        <v>0</v>
      </c>
      <c r="H13" s="109">
        <f t="shared" si="3"/>
        <v>0</v>
      </c>
      <c r="I13" s="109">
        <f t="shared" si="3"/>
        <v>0</v>
      </c>
      <c r="J13" s="109">
        <f t="shared" si="3"/>
        <v>0</v>
      </c>
      <c r="K13" s="109">
        <f t="shared" si="3"/>
        <v>0</v>
      </c>
      <c r="L13" s="109">
        <f t="shared" si="3"/>
        <v>0</v>
      </c>
      <c r="M13" s="109">
        <f t="shared" si="3"/>
        <v>0</v>
      </c>
      <c r="N13" s="109">
        <f t="shared" si="3"/>
        <v>0</v>
      </c>
      <c r="O13" s="109">
        <f>SUM(O10:O12)</f>
        <v>0</v>
      </c>
      <c r="P13" s="109">
        <f>SUM(P10:P12)</f>
        <v>0</v>
      </c>
      <c r="Q13" s="109">
        <f>SUM(Q10:Q12)</f>
        <v>0</v>
      </c>
      <c r="R13" s="111">
        <f>SUM(R10:R12)</f>
        <v>0</v>
      </c>
    </row>
    <row r="14" spans="1:18" s="35" customFormat="1" ht="15" customHeight="1">
      <c r="A14" s="160" t="s">
        <v>53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38"/>
      <c r="O14" s="175"/>
      <c r="P14" s="175"/>
      <c r="Q14" s="175"/>
      <c r="R14" s="176"/>
    </row>
    <row r="15" spans="1:18" s="71" customFormat="1" ht="15" customHeight="1">
      <c r="A15" s="157" t="s">
        <v>54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1">
        <f t="shared" ref="N15:N39" si="4">SUM(B15:M15)</f>
        <v>0</v>
      </c>
      <c r="O15" s="132"/>
      <c r="P15" s="132"/>
      <c r="Q15" s="132"/>
      <c r="R15" s="132"/>
    </row>
    <row r="16" spans="1:18" s="71" customFormat="1" ht="15" customHeight="1">
      <c r="A16" s="157" t="s">
        <v>55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1">
        <f t="shared" si="4"/>
        <v>0</v>
      </c>
      <c r="O16" s="132"/>
      <c r="P16" s="132"/>
      <c r="Q16" s="132"/>
      <c r="R16" s="132"/>
    </row>
    <row r="17" spans="1:18" s="85" customFormat="1" ht="15" customHeight="1">
      <c r="A17" s="158" t="s">
        <v>56</v>
      </c>
      <c r="B17" s="133">
        <f>SUM(B15:B16)</f>
        <v>0</v>
      </c>
      <c r="C17" s="133">
        <f t="shared" ref="C17:M17" si="5">SUM(C15:C16)</f>
        <v>0</v>
      </c>
      <c r="D17" s="133">
        <f t="shared" si="5"/>
        <v>0</v>
      </c>
      <c r="E17" s="133">
        <f t="shared" si="5"/>
        <v>0</v>
      </c>
      <c r="F17" s="133">
        <f t="shared" si="5"/>
        <v>0</v>
      </c>
      <c r="G17" s="133">
        <f t="shared" si="5"/>
        <v>0</v>
      </c>
      <c r="H17" s="133">
        <f t="shared" si="5"/>
        <v>0</v>
      </c>
      <c r="I17" s="133">
        <f t="shared" si="5"/>
        <v>0</v>
      </c>
      <c r="J17" s="133">
        <f t="shared" si="5"/>
        <v>0</v>
      </c>
      <c r="K17" s="133">
        <f t="shared" si="5"/>
        <v>0</v>
      </c>
      <c r="L17" s="133">
        <f t="shared" si="5"/>
        <v>0</v>
      </c>
      <c r="M17" s="133">
        <f t="shared" si="5"/>
        <v>0</v>
      </c>
      <c r="N17" s="131">
        <f t="shared" si="4"/>
        <v>0</v>
      </c>
      <c r="O17" s="133">
        <f>SUM(O15:O16)</f>
        <v>0</v>
      </c>
      <c r="P17" s="133">
        <f>SUM(P15:P16)</f>
        <v>0</v>
      </c>
      <c r="Q17" s="133">
        <f>SUM(Q15:Q16)</f>
        <v>0</v>
      </c>
      <c r="R17" s="134">
        <f>SUM(R15:R16)</f>
        <v>0</v>
      </c>
    </row>
    <row r="18" spans="1:18" ht="15" customHeight="1">
      <c r="A18" s="157" t="s">
        <v>57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1">
        <f t="shared" si="4"/>
        <v>0</v>
      </c>
      <c r="O18" s="132"/>
      <c r="P18" s="132"/>
      <c r="Q18" s="132"/>
      <c r="R18" s="132"/>
    </row>
    <row r="19" spans="1:18" ht="15" customHeight="1">
      <c r="A19" s="157" t="s">
        <v>58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1">
        <f t="shared" si="4"/>
        <v>0</v>
      </c>
      <c r="O19" s="132"/>
      <c r="P19" s="132"/>
      <c r="Q19" s="132"/>
      <c r="R19" s="132"/>
    </row>
    <row r="20" spans="1:18" ht="15" customHeight="1">
      <c r="A20" s="157" t="s">
        <v>59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1">
        <f t="shared" si="4"/>
        <v>0</v>
      </c>
      <c r="O20" s="132"/>
      <c r="P20" s="132"/>
      <c r="Q20" s="132"/>
      <c r="R20" s="132"/>
    </row>
    <row r="21" spans="1:18" ht="15" customHeight="1">
      <c r="A21" s="157" t="s">
        <v>60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1">
        <f t="shared" si="4"/>
        <v>0</v>
      </c>
      <c r="O21" s="132"/>
      <c r="P21" s="132"/>
      <c r="Q21" s="132"/>
      <c r="R21" s="132"/>
    </row>
    <row r="22" spans="1:18" ht="15" customHeight="1">
      <c r="A22" s="157" t="s">
        <v>61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1">
        <f t="shared" si="4"/>
        <v>0</v>
      </c>
      <c r="O22" s="132"/>
      <c r="P22" s="132"/>
      <c r="Q22" s="132"/>
      <c r="R22" s="132"/>
    </row>
    <row r="23" spans="1:18" ht="15" customHeight="1">
      <c r="A23" s="157" t="s">
        <v>62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1">
        <f t="shared" si="4"/>
        <v>0</v>
      </c>
      <c r="O23" s="132"/>
      <c r="P23" s="132"/>
      <c r="Q23" s="132"/>
      <c r="R23" s="132"/>
    </row>
    <row r="24" spans="1:18" ht="15" customHeight="1">
      <c r="A24" s="157" t="s">
        <v>63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1">
        <f t="shared" si="4"/>
        <v>0</v>
      </c>
      <c r="O24" s="132"/>
      <c r="P24" s="132"/>
      <c r="Q24" s="132"/>
      <c r="R24" s="132"/>
    </row>
    <row r="25" spans="1:18" ht="15" customHeight="1">
      <c r="A25" s="157" t="s">
        <v>64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1">
        <f t="shared" si="4"/>
        <v>0</v>
      </c>
      <c r="O25" s="132"/>
      <c r="P25" s="132"/>
      <c r="Q25" s="132"/>
      <c r="R25" s="132"/>
    </row>
    <row r="26" spans="1:18" s="73" customFormat="1" ht="15" customHeight="1">
      <c r="A26" s="161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1">
        <f t="shared" si="4"/>
        <v>0</v>
      </c>
      <c r="O26" s="132"/>
      <c r="P26" s="132"/>
      <c r="Q26" s="132"/>
      <c r="R26" s="132"/>
    </row>
    <row r="27" spans="1:18" s="73" customFormat="1" ht="15" customHeight="1">
      <c r="A27" s="161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1">
        <f t="shared" si="4"/>
        <v>0</v>
      </c>
      <c r="O27" s="132"/>
      <c r="P27" s="132"/>
      <c r="Q27" s="132"/>
      <c r="R27" s="132"/>
    </row>
    <row r="28" spans="1:18" s="85" customFormat="1" ht="15" customHeight="1">
      <c r="A28" s="162" t="s">
        <v>65</v>
      </c>
      <c r="B28" s="140">
        <f>SUM(B18:B27)</f>
        <v>0</v>
      </c>
      <c r="C28" s="140">
        <f t="shared" ref="C28:O28" si="6">SUM(C18:C27)</f>
        <v>0</v>
      </c>
      <c r="D28" s="140">
        <f t="shared" si="6"/>
        <v>0</v>
      </c>
      <c r="E28" s="140">
        <f t="shared" si="6"/>
        <v>0</v>
      </c>
      <c r="F28" s="140">
        <f t="shared" si="6"/>
        <v>0</v>
      </c>
      <c r="G28" s="140">
        <f t="shared" si="6"/>
        <v>0</v>
      </c>
      <c r="H28" s="140">
        <f t="shared" si="6"/>
        <v>0</v>
      </c>
      <c r="I28" s="140">
        <f t="shared" si="6"/>
        <v>0</v>
      </c>
      <c r="J28" s="140">
        <f t="shared" si="6"/>
        <v>0</v>
      </c>
      <c r="K28" s="140">
        <f t="shared" si="6"/>
        <v>0</v>
      </c>
      <c r="L28" s="140">
        <f t="shared" si="6"/>
        <v>0</v>
      </c>
      <c r="M28" s="140">
        <f t="shared" si="6"/>
        <v>0</v>
      </c>
      <c r="N28" s="131">
        <f t="shared" si="4"/>
        <v>0</v>
      </c>
      <c r="O28" s="140">
        <f t="shared" si="6"/>
        <v>0</v>
      </c>
      <c r="P28" s="140">
        <f>SUM(P18:P27)</f>
        <v>0</v>
      </c>
      <c r="Q28" s="140">
        <f>SUM(Q18:Q27)</f>
        <v>0</v>
      </c>
      <c r="R28" s="141">
        <f>SUM(R18:R27)</f>
        <v>0</v>
      </c>
    </row>
    <row r="29" spans="1:18" s="71" customFormat="1" ht="15" customHeight="1">
      <c r="A29" s="157" t="s">
        <v>66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31">
        <f t="shared" si="4"/>
        <v>0</v>
      </c>
      <c r="O29" s="143"/>
      <c r="P29" s="143"/>
      <c r="Q29" s="143"/>
      <c r="R29" s="144"/>
    </row>
    <row r="30" spans="1:18" s="71" customFormat="1" ht="15" customHeight="1">
      <c r="A30" s="157" t="s">
        <v>5</v>
      </c>
      <c r="B30" s="142">
        <v>0</v>
      </c>
      <c r="C30" s="139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31">
        <f t="shared" si="4"/>
        <v>0</v>
      </c>
      <c r="O30" s="143"/>
      <c r="P30" s="143"/>
      <c r="Q30" s="143"/>
      <c r="R30" s="144"/>
    </row>
    <row r="31" spans="1:18" s="71" customFormat="1" ht="15" customHeight="1">
      <c r="A31" s="157" t="s">
        <v>67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31">
        <f t="shared" si="4"/>
        <v>0</v>
      </c>
      <c r="O31" s="143"/>
      <c r="P31" s="143"/>
      <c r="Q31" s="143"/>
      <c r="R31" s="144"/>
    </row>
    <row r="32" spans="1:18" s="71" customFormat="1" ht="15" customHeight="1">
      <c r="A32" s="161" t="s">
        <v>68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31">
        <f t="shared" si="4"/>
        <v>0</v>
      </c>
      <c r="O32" s="143"/>
      <c r="P32" s="143"/>
      <c r="Q32" s="143"/>
      <c r="R32" s="144"/>
    </row>
    <row r="33" spans="1:18" s="85" customFormat="1" ht="15" customHeight="1">
      <c r="A33" s="159" t="s">
        <v>69</v>
      </c>
      <c r="B33" s="145">
        <f>SUM(B29:B32)</f>
        <v>0</v>
      </c>
      <c r="C33" s="145">
        <f t="shared" ref="C33:O33" si="7">SUM(C29:C32)</f>
        <v>0</v>
      </c>
      <c r="D33" s="145">
        <f t="shared" si="7"/>
        <v>0</v>
      </c>
      <c r="E33" s="145">
        <f t="shared" si="7"/>
        <v>0</v>
      </c>
      <c r="F33" s="145">
        <f t="shared" si="7"/>
        <v>0</v>
      </c>
      <c r="G33" s="145">
        <f t="shared" si="7"/>
        <v>0</v>
      </c>
      <c r="H33" s="145">
        <f t="shared" si="7"/>
        <v>0</v>
      </c>
      <c r="I33" s="145">
        <f t="shared" si="7"/>
        <v>0</v>
      </c>
      <c r="J33" s="145">
        <f t="shared" si="7"/>
        <v>0</v>
      </c>
      <c r="K33" s="145">
        <f t="shared" si="7"/>
        <v>0</v>
      </c>
      <c r="L33" s="145">
        <f t="shared" si="7"/>
        <v>0</v>
      </c>
      <c r="M33" s="145">
        <f t="shared" si="7"/>
        <v>0</v>
      </c>
      <c r="N33" s="131">
        <f t="shared" si="4"/>
        <v>0</v>
      </c>
      <c r="O33" s="145">
        <f t="shared" si="7"/>
        <v>0</v>
      </c>
      <c r="P33" s="145">
        <f>SUM(P29:P32)</f>
        <v>0</v>
      </c>
      <c r="Q33" s="145">
        <f>SUM(Q29:Q32)</f>
        <v>0</v>
      </c>
      <c r="R33" s="146">
        <f>SUM(R29:R32)</f>
        <v>0</v>
      </c>
    </row>
    <row r="34" spans="1:18" s="74" customFormat="1" ht="15" customHeight="1">
      <c r="A34" s="163" t="s">
        <v>90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1">
        <f t="shared" si="4"/>
        <v>0</v>
      </c>
      <c r="O34" s="132"/>
      <c r="P34" s="132"/>
      <c r="Q34" s="132"/>
      <c r="R34" s="132"/>
    </row>
    <row r="35" spans="1:18" s="74" customFormat="1" ht="15" customHeight="1">
      <c r="A35" s="163" t="s">
        <v>91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1">
        <f>SUM(B35:M35)</f>
        <v>0</v>
      </c>
      <c r="O35" s="147"/>
      <c r="P35" s="147"/>
      <c r="Q35" s="147"/>
      <c r="R35" s="147"/>
    </row>
    <row r="36" spans="1:18" s="74" customFormat="1" ht="15" customHeight="1">
      <c r="A36" s="157" t="s">
        <v>70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31">
        <f t="shared" si="4"/>
        <v>0</v>
      </c>
      <c r="O36" s="149"/>
      <c r="P36" s="149"/>
      <c r="Q36" s="149"/>
      <c r="R36" s="149"/>
    </row>
    <row r="37" spans="1:18" s="73" customFormat="1" ht="15" customHeight="1">
      <c r="A37" s="157" t="s">
        <v>71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1">
        <f t="shared" si="4"/>
        <v>0</v>
      </c>
      <c r="O37" s="147"/>
      <c r="P37" s="147"/>
      <c r="Q37" s="147"/>
      <c r="R37" s="147"/>
    </row>
    <row r="38" spans="1:18" s="73" customFormat="1" ht="15" customHeight="1">
      <c r="A38" s="161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31">
        <f t="shared" si="4"/>
        <v>0</v>
      </c>
      <c r="O38" s="149"/>
      <c r="P38" s="149"/>
      <c r="Q38" s="149"/>
      <c r="R38" s="150"/>
    </row>
    <row r="39" spans="1:18" s="85" customFormat="1" ht="15" customHeight="1">
      <c r="A39" s="159" t="s">
        <v>72</v>
      </c>
      <c r="B39" s="145">
        <f>SUM(B34:B38)</f>
        <v>0</v>
      </c>
      <c r="C39" s="145">
        <f>SUM(C34:C38)</f>
        <v>0</v>
      </c>
      <c r="D39" s="145">
        <f t="shared" ref="D39:M39" si="8">SUM(D34:D38)</f>
        <v>0</v>
      </c>
      <c r="E39" s="145">
        <f t="shared" si="8"/>
        <v>0</v>
      </c>
      <c r="F39" s="145">
        <f t="shared" si="8"/>
        <v>0</v>
      </c>
      <c r="G39" s="145">
        <f t="shared" si="8"/>
        <v>0</v>
      </c>
      <c r="H39" s="145">
        <f t="shared" si="8"/>
        <v>0</v>
      </c>
      <c r="I39" s="145">
        <f t="shared" si="8"/>
        <v>0</v>
      </c>
      <c r="J39" s="145">
        <f t="shared" si="8"/>
        <v>0</v>
      </c>
      <c r="K39" s="145">
        <f t="shared" si="8"/>
        <v>0</v>
      </c>
      <c r="L39" s="145">
        <f t="shared" si="8"/>
        <v>0</v>
      </c>
      <c r="M39" s="145">
        <f t="shared" si="8"/>
        <v>0</v>
      </c>
      <c r="N39" s="131">
        <f t="shared" si="4"/>
        <v>0</v>
      </c>
      <c r="O39" s="145">
        <f>SUM(O34:O38)</f>
        <v>0</v>
      </c>
      <c r="P39" s="145">
        <f>SUM(P34:P38)</f>
        <v>0</v>
      </c>
      <c r="Q39" s="145">
        <f>SUM(Q34:Q38)</f>
        <v>0</v>
      </c>
      <c r="R39" s="146">
        <f>SUM(R34:R38)</f>
        <v>0</v>
      </c>
    </row>
    <row r="40" spans="1:18" s="37" customFormat="1" ht="15" customHeight="1">
      <c r="A40" s="164"/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31"/>
      <c r="O40" s="151"/>
      <c r="P40" s="151"/>
      <c r="Q40" s="151"/>
      <c r="R40" s="152"/>
    </row>
    <row r="41" spans="1:18" s="84" customFormat="1" ht="15" customHeight="1">
      <c r="A41" s="158" t="s">
        <v>73</v>
      </c>
      <c r="B41" s="109">
        <f>B17+B28+B33+B39</f>
        <v>0</v>
      </c>
      <c r="C41" s="109">
        <f>C17+C28+C33+C39</f>
        <v>0</v>
      </c>
      <c r="D41" s="109">
        <f t="shared" ref="D41:R41" si="9">D17+D28+D33+D39</f>
        <v>0</v>
      </c>
      <c r="E41" s="109">
        <f t="shared" si="9"/>
        <v>0</v>
      </c>
      <c r="F41" s="109">
        <f t="shared" si="9"/>
        <v>0</v>
      </c>
      <c r="G41" s="109">
        <f t="shared" si="9"/>
        <v>0</v>
      </c>
      <c r="H41" s="109">
        <f t="shared" si="9"/>
        <v>0</v>
      </c>
      <c r="I41" s="109">
        <f t="shared" si="9"/>
        <v>0</v>
      </c>
      <c r="J41" s="109">
        <f t="shared" si="9"/>
        <v>0</v>
      </c>
      <c r="K41" s="109">
        <f t="shared" si="9"/>
        <v>0</v>
      </c>
      <c r="L41" s="109">
        <f t="shared" si="9"/>
        <v>0</v>
      </c>
      <c r="M41" s="109">
        <f t="shared" si="9"/>
        <v>0</v>
      </c>
      <c r="N41" s="109">
        <f t="shared" si="9"/>
        <v>0</v>
      </c>
      <c r="O41" s="109">
        <f>O17+O28+O33+O39</f>
        <v>0</v>
      </c>
      <c r="P41" s="109">
        <f t="shared" si="9"/>
        <v>0</v>
      </c>
      <c r="Q41" s="109">
        <f t="shared" si="9"/>
        <v>0</v>
      </c>
      <c r="R41" s="111">
        <f t="shared" si="9"/>
        <v>0</v>
      </c>
    </row>
    <row r="42" spans="1:18" s="34" customFormat="1" ht="15" customHeight="1">
      <c r="A42" s="158" t="s">
        <v>74</v>
      </c>
      <c r="B42" s="116">
        <f>B13-B41</f>
        <v>0</v>
      </c>
      <c r="C42" s="116">
        <f>C13-C41</f>
        <v>0</v>
      </c>
      <c r="D42" s="116">
        <f t="shared" ref="D42:R42" si="10">D13-D41</f>
        <v>0</v>
      </c>
      <c r="E42" s="116">
        <f t="shared" si="10"/>
        <v>0</v>
      </c>
      <c r="F42" s="116">
        <f t="shared" si="10"/>
        <v>0</v>
      </c>
      <c r="G42" s="116">
        <f t="shared" si="10"/>
        <v>0</v>
      </c>
      <c r="H42" s="116">
        <f t="shared" si="10"/>
        <v>0</v>
      </c>
      <c r="I42" s="116">
        <f t="shared" si="10"/>
        <v>0</v>
      </c>
      <c r="J42" s="116">
        <f t="shared" si="10"/>
        <v>0</v>
      </c>
      <c r="K42" s="116">
        <f t="shared" si="10"/>
        <v>0</v>
      </c>
      <c r="L42" s="116">
        <f t="shared" si="10"/>
        <v>0</v>
      </c>
      <c r="M42" s="116">
        <f>M13-M41</f>
        <v>0</v>
      </c>
      <c r="N42" s="116">
        <f t="shared" si="10"/>
        <v>0</v>
      </c>
      <c r="O42" s="116">
        <f>O13-O41</f>
        <v>0</v>
      </c>
      <c r="P42" s="116">
        <f>P13-P41</f>
        <v>0</v>
      </c>
      <c r="Q42" s="116">
        <f t="shared" si="10"/>
        <v>0</v>
      </c>
      <c r="R42" s="118">
        <f t="shared" si="10"/>
        <v>0</v>
      </c>
    </row>
    <row r="43" spans="1:18" s="34" customFormat="1" ht="15" customHeight="1">
      <c r="A43" s="165" t="s">
        <v>75</v>
      </c>
      <c r="B43" s="153"/>
      <c r="C43" s="154">
        <f>B44</f>
        <v>0</v>
      </c>
      <c r="D43" s="154">
        <f>C44</f>
        <v>0</v>
      </c>
      <c r="E43" s="154">
        <f>D44</f>
        <v>0</v>
      </c>
      <c r="F43" s="154">
        <f t="shared" ref="F43:L43" si="11">E44</f>
        <v>0</v>
      </c>
      <c r="G43" s="154">
        <f t="shared" si="11"/>
        <v>0</v>
      </c>
      <c r="H43" s="154">
        <f t="shared" si="11"/>
        <v>0</v>
      </c>
      <c r="I43" s="154">
        <f t="shared" si="11"/>
        <v>0</v>
      </c>
      <c r="J43" s="154">
        <f t="shared" si="11"/>
        <v>0</v>
      </c>
      <c r="K43" s="154">
        <f t="shared" si="11"/>
        <v>0</v>
      </c>
      <c r="L43" s="154">
        <f t="shared" si="11"/>
        <v>0</v>
      </c>
      <c r="M43" s="154">
        <f>L44</f>
        <v>0</v>
      </c>
      <c r="N43" s="116">
        <f>B43</f>
        <v>0</v>
      </c>
      <c r="O43" s="116">
        <f>N44</f>
        <v>0</v>
      </c>
      <c r="P43" s="133">
        <f>O44</f>
        <v>0</v>
      </c>
      <c r="Q43" s="133">
        <f>P44</f>
        <v>0</v>
      </c>
      <c r="R43" s="134">
        <f>Q44</f>
        <v>0</v>
      </c>
    </row>
    <row r="44" spans="1:18" s="83" customFormat="1" ht="15" customHeight="1">
      <c r="A44" s="166" t="s">
        <v>76</v>
      </c>
      <c r="B44" s="126">
        <f>B42+B43</f>
        <v>0</v>
      </c>
      <c r="C44" s="126">
        <f>C42+C43</f>
        <v>0</v>
      </c>
      <c r="D44" s="126">
        <f t="shared" ref="D44:R44" si="12">D42+D43</f>
        <v>0</v>
      </c>
      <c r="E44" s="126">
        <f t="shared" si="12"/>
        <v>0</v>
      </c>
      <c r="F44" s="126">
        <f t="shared" si="12"/>
        <v>0</v>
      </c>
      <c r="G44" s="126">
        <f t="shared" si="12"/>
        <v>0</v>
      </c>
      <c r="H44" s="126">
        <f t="shared" si="12"/>
        <v>0</v>
      </c>
      <c r="I44" s="126">
        <f t="shared" si="12"/>
        <v>0</v>
      </c>
      <c r="J44" s="126">
        <f t="shared" si="12"/>
        <v>0</v>
      </c>
      <c r="K44" s="126">
        <f t="shared" si="12"/>
        <v>0</v>
      </c>
      <c r="L44" s="126">
        <f t="shared" si="12"/>
        <v>0</v>
      </c>
      <c r="M44" s="126">
        <f t="shared" si="12"/>
        <v>0</v>
      </c>
      <c r="N44" s="126">
        <f t="shared" si="12"/>
        <v>0</v>
      </c>
      <c r="O44" s="126">
        <f>O42+O43</f>
        <v>0</v>
      </c>
      <c r="P44" s="126">
        <f t="shared" si="12"/>
        <v>0</v>
      </c>
      <c r="Q44" s="126">
        <f t="shared" si="12"/>
        <v>0</v>
      </c>
      <c r="R44" s="127">
        <f t="shared" si="12"/>
        <v>0</v>
      </c>
    </row>
    <row r="46" spans="1:18" s="36" customFormat="1">
      <c r="A46" s="40"/>
      <c r="N46" s="41"/>
    </row>
    <row r="47" spans="1:18" s="36" customFormat="1" ht="13.5" customHeight="1" thickBot="1">
      <c r="A47" s="321" t="s">
        <v>92</v>
      </c>
      <c r="B47" s="321"/>
      <c r="H47" s="54"/>
      <c r="N47" s="41"/>
    </row>
    <row r="48" spans="1:18" s="36" customFormat="1" ht="14.25" thickTop="1" thickBot="1">
      <c r="A48" s="77"/>
      <c r="B48" s="317"/>
      <c r="C48" s="318"/>
      <c r="D48" s="318"/>
      <c r="E48" s="318"/>
      <c r="F48" s="318"/>
      <c r="G48" s="318"/>
      <c r="H48" s="319"/>
      <c r="N48" s="81"/>
      <c r="O48" s="78"/>
      <c r="P48" s="78"/>
      <c r="Q48" s="78"/>
      <c r="R48" s="78"/>
    </row>
    <row r="49" spans="1:18" s="36" customFormat="1" ht="14.25" thickTop="1" thickBot="1">
      <c r="A49" s="77"/>
      <c r="B49" s="317"/>
      <c r="C49" s="318"/>
      <c r="D49" s="318"/>
      <c r="E49" s="318"/>
      <c r="F49" s="318"/>
      <c r="G49" s="318"/>
      <c r="H49" s="319"/>
      <c r="N49" s="81"/>
      <c r="O49" s="78"/>
      <c r="P49" s="78"/>
      <c r="Q49" s="78"/>
      <c r="R49" s="78"/>
    </row>
    <row r="50" spans="1:18" s="36" customFormat="1" ht="14.25" thickTop="1" thickBot="1">
      <c r="A50" s="77"/>
      <c r="B50" s="317"/>
      <c r="C50" s="318"/>
      <c r="D50" s="318"/>
      <c r="E50" s="318"/>
      <c r="F50" s="318"/>
      <c r="G50" s="318"/>
      <c r="H50" s="319"/>
      <c r="N50" s="81"/>
      <c r="O50" s="78"/>
      <c r="P50" s="78"/>
      <c r="Q50" s="78"/>
      <c r="R50" s="78"/>
    </row>
    <row r="51" spans="1:18" s="36" customFormat="1" ht="14.25" thickTop="1" thickBot="1">
      <c r="A51" s="77"/>
      <c r="B51" s="317"/>
      <c r="C51" s="318"/>
      <c r="D51" s="318"/>
      <c r="E51" s="318"/>
      <c r="F51" s="318"/>
      <c r="G51" s="318"/>
      <c r="H51" s="319"/>
      <c r="N51" s="81"/>
      <c r="O51" s="78"/>
      <c r="P51" s="78"/>
      <c r="Q51" s="78"/>
      <c r="R51" s="78"/>
    </row>
    <row r="52" spans="1:18" s="36" customFormat="1" ht="14.25" thickTop="1" thickBot="1">
      <c r="A52" s="77"/>
      <c r="B52" s="317"/>
      <c r="C52" s="318"/>
      <c r="D52" s="318"/>
      <c r="E52" s="318"/>
      <c r="F52" s="318"/>
      <c r="G52" s="318"/>
      <c r="H52" s="319"/>
      <c r="N52" s="81"/>
      <c r="O52" s="78"/>
      <c r="P52" s="78"/>
      <c r="Q52" s="78"/>
      <c r="R52" s="78"/>
    </row>
    <row r="53" spans="1:18" s="36" customFormat="1" ht="14.25" thickTop="1" thickBot="1">
      <c r="A53" s="77"/>
      <c r="B53" s="317"/>
      <c r="C53" s="318"/>
      <c r="D53" s="318"/>
      <c r="E53" s="318"/>
      <c r="F53" s="318"/>
      <c r="G53" s="318"/>
      <c r="H53" s="319"/>
      <c r="N53" s="81"/>
      <c r="O53" s="78"/>
      <c r="P53" s="78"/>
      <c r="Q53" s="78"/>
      <c r="R53" s="78"/>
    </row>
    <row r="54" spans="1:18" s="36" customFormat="1" ht="14.25" thickTop="1" thickBot="1">
      <c r="A54" s="77"/>
      <c r="B54" s="317"/>
      <c r="C54" s="318"/>
      <c r="D54" s="318"/>
      <c r="E54" s="318"/>
      <c r="F54" s="318"/>
      <c r="G54" s="318"/>
      <c r="H54" s="319"/>
      <c r="N54" s="81"/>
      <c r="O54" s="78"/>
      <c r="P54" s="78"/>
      <c r="Q54" s="78"/>
      <c r="R54" s="78"/>
    </row>
    <row r="55" spans="1:18" s="36" customFormat="1" ht="14.25" thickTop="1" thickBot="1">
      <c r="A55" s="77"/>
      <c r="B55" s="317"/>
      <c r="C55" s="318"/>
      <c r="D55" s="318"/>
      <c r="E55" s="318"/>
      <c r="F55" s="318"/>
      <c r="G55" s="318"/>
      <c r="H55" s="319"/>
      <c r="N55" s="81"/>
      <c r="O55" s="78"/>
      <c r="P55" s="78"/>
      <c r="Q55" s="78"/>
      <c r="R55" s="78"/>
    </row>
    <row r="56" spans="1:18" s="36" customFormat="1" ht="14.25" thickTop="1" thickBot="1">
      <c r="A56" s="77"/>
      <c r="B56" s="317"/>
      <c r="C56" s="318"/>
      <c r="D56" s="318"/>
      <c r="E56" s="318"/>
      <c r="F56" s="318"/>
      <c r="G56" s="318"/>
      <c r="H56" s="319"/>
      <c r="N56" s="81"/>
      <c r="O56" s="78"/>
      <c r="P56" s="78"/>
      <c r="Q56" s="78"/>
      <c r="R56" s="78"/>
    </row>
    <row r="57" spans="1:18" s="36" customFormat="1" ht="14.25" thickTop="1" thickBot="1">
      <c r="A57" s="77"/>
      <c r="B57" s="317"/>
      <c r="C57" s="318"/>
      <c r="D57" s="318"/>
      <c r="E57" s="318"/>
      <c r="F57" s="318"/>
      <c r="G57" s="318"/>
      <c r="H57" s="319"/>
      <c r="N57" s="81"/>
      <c r="O57" s="78"/>
      <c r="P57" s="78"/>
      <c r="Q57" s="78"/>
      <c r="R57" s="78"/>
    </row>
    <row r="58" spans="1:18" s="36" customFormat="1" ht="14.25" thickTop="1" thickBot="1">
      <c r="A58" s="77"/>
      <c r="B58" s="317"/>
      <c r="C58" s="318"/>
      <c r="D58" s="318"/>
      <c r="E58" s="318"/>
      <c r="F58" s="318"/>
      <c r="G58" s="318"/>
      <c r="H58" s="319"/>
      <c r="N58" s="81"/>
      <c r="O58" s="78"/>
      <c r="P58" s="78"/>
      <c r="Q58" s="78"/>
      <c r="R58" s="78"/>
    </row>
    <row r="59" spans="1:18" s="36" customFormat="1" ht="14.25" thickTop="1" thickBot="1">
      <c r="A59" s="77"/>
      <c r="B59" s="317"/>
      <c r="C59" s="318"/>
      <c r="D59" s="318"/>
      <c r="E59" s="318"/>
      <c r="F59" s="318"/>
      <c r="G59" s="318"/>
      <c r="H59" s="319"/>
      <c r="N59" s="81"/>
      <c r="O59" s="78"/>
      <c r="P59" s="78"/>
      <c r="Q59" s="78"/>
      <c r="R59" s="78"/>
    </row>
    <row r="60" spans="1:18" s="36" customFormat="1" ht="14.25" thickTop="1" thickBot="1">
      <c r="A60" s="77"/>
      <c r="B60" s="317"/>
      <c r="C60" s="318"/>
      <c r="D60" s="318"/>
      <c r="E60" s="318"/>
      <c r="F60" s="318"/>
      <c r="G60" s="318"/>
      <c r="H60" s="319"/>
      <c r="N60" s="81"/>
      <c r="O60" s="78"/>
      <c r="P60" s="78"/>
      <c r="Q60" s="78"/>
      <c r="R60" s="78"/>
    </row>
    <row r="61" spans="1:18" s="36" customFormat="1" ht="14.25" thickTop="1" thickBot="1">
      <c r="A61" s="77"/>
      <c r="B61" s="317"/>
      <c r="C61" s="318"/>
      <c r="D61" s="318"/>
      <c r="E61" s="318"/>
      <c r="F61" s="318"/>
      <c r="G61" s="318"/>
      <c r="H61" s="319"/>
      <c r="N61" s="81"/>
      <c r="O61" s="78"/>
      <c r="P61" s="78"/>
      <c r="Q61" s="78"/>
      <c r="R61" s="78"/>
    </row>
    <row r="62" spans="1:18" s="36" customFormat="1" ht="14.25" thickTop="1" thickBot="1">
      <c r="A62" s="77"/>
      <c r="B62" s="317"/>
      <c r="C62" s="318"/>
      <c r="D62" s="318"/>
      <c r="E62" s="318"/>
      <c r="F62" s="318"/>
      <c r="G62" s="318"/>
      <c r="H62" s="319"/>
      <c r="N62" s="81"/>
      <c r="O62" s="78"/>
      <c r="P62" s="78"/>
      <c r="Q62" s="78"/>
      <c r="R62" s="78"/>
    </row>
    <row r="63" spans="1:18" s="36" customFormat="1" ht="14.25" thickTop="1" thickBot="1">
      <c r="A63" s="77"/>
      <c r="B63" s="317"/>
      <c r="C63" s="318"/>
      <c r="D63" s="318"/>
      <c r="E63" s="318"/>
      <c r="F63" s="318"/>
      <c r="G63" s="318"/>
      <c r="H63" s="319"/>
      <c r="N63" s="81"/>
      <c r="O63" s="78"/>
      <c r="P63" s="78"/>
      <c r="Q63" s="78"/>
      <c r="R63" s="78"/>
    </row>
    <row r="64" spans="1:18" s="36" customFormat="1" ht="14.25" thickTop="1" thickBot="1">
      <c r="A64" s="77"/>
      <c r="B64" s="317"/>
      <c r="C64" s="318"/>
      <c r="D64" s="318"/>
      <c r="E64" s="318"/>
      <c r="F64" s="318"/>
      <c r="G64" s="318"/>
      <c r="H64" s="319"/>
      <c r="N64" s="81"/>
      <c r="O64" s="78"/>
      <c r="P64" s="78"/>
      <c r="Q64" s="78"/>
      <c r="R64" s="78"/>
    </row>
    <row r="65" spans="1:18" s="36" customFormat="1" ht="14.25" thickTop="1" thickBot="1">
      <c r="A65" s="77"/>
      <c r="B65" s="317"/>
      <c r="C65" s="318"/>
      <c r="D65" s="318"/>
      <c r="E65" s="318"/>
      <c r="F65" s="318"/>
      <c r="G65" s="318"/>
      <c r="H65" s="319"/>
      <c r="N65" s="81"/>
      <c r="O65" s="78"/>
      <c r="P65" s="78"/>
      <c r="Q65" s="78"/>
      <c r="R65" s="78"/>
    </row>
    <row r="66" spans="1:18" s="36" customFormat="1" ht="14.25" thickTop="1" thickBot="1">
      <c r="A66" s="77"/>
      <c r="B66" s="317"/>
      <c r="C66" s="318"/>
      <c r="D66" s="318"/>
      <c r="E66" s="318"/>
      <c r="F66" s="318"/>
      <c r="G66" s="318"/>
      <c r="H66" s="319"/>
      <c r="N66" s="81"/>
      <c r="O66" s="78"/>
      <c r="P66" s="78"/>
      <c r="Q66" s="78"/>
      <c r="R66" s="78"/>
    </row>
    <row r="67" spans="1:18" s="36" customFormat="1" ht="14.25" thickTop="1" thickBot="1">
      <c r="A67" s="77"/>
      <c r="B67" s="317"/>
      <c r="C67" s="318"/>
      <c r="D67" s="318"/>
      <c r="E67" s="318"/>
      <c r="F67" s="318"/>
      <c r="G67" s="318"/>
      <c r="H67" s="319"/>
      <c r="N67" s="81"/>
      <c r="O67" s="78"/>
      <c r="P67" s="78"/>
      <c r="Q67" s="78"/>
      <c r="R67" s="78"/>
    </row>
    <row r="68" spans="1:18" s="36" customFormat="1" ht="14.25" thickTop="1" thickBot="1">
      <c r="A68" s="77"/>
      <c r="B68" s="317"/>
      <c r="C68" s="318"/>
      <c r="D68" s="318"/>
      <c r="E68" s="318"/>
      <c r="F68" s="318"/>
      <c r="G68" s="318"/>
      <c r="H68" s="319"/>
      <c r="N68" s="81"/>
      <c r="O68" s="78"/>
      <c r="P68" s="78"/>
      <c r="Q68" s="78"/>
      <c r="R68" s="78"/>
    </row>
    <row r="69" spans="1:18" s="36" customFormat="1" ht="14.25" thickTop="1" thickBot="1">
      <c r="A69" s="77"/>
      <c r="B69" s="317"/>
      <c r="C69" s="318"/>
      <c r="D69" s="318"/>
      <c r="E69" s="318"/>
      <c r="F69" s="318"/>
      <c r="G69" s="318"/>
      <c r="H69" s="319"/>
      <c r="N69" s="81"/>
      <c r="O69" s="78"/>
      <c r="P69" s="78"/>
      <c r="Q69" s="78"/>
      <c r="R69" s="78"/>
    </row>
    <row r="70" spans="1:18" s="36" customFormat="1" ht="14.25" thickTop="1" thickBot="1">
      <c r="A70" s="77"/>
      <c r="B70" s="317"/>
      <c r="C70" s="318"/>
      <c r="D70" s="318"/>
      <c r="E70" s="318"/>
      <c r="F70" s="318"/>
      <c r="G70" s="318"/>
      <c r="H70" s="319"/>
      <c r="N70" s="81"/>
      <c r="O70" s="78"/>
      <c r="P70" s="78"/>
      <c r="Q70" s="78"/>
      <c r="R70" s="78"/>
    </row>
    <row r="71" spans="1:18" s="36" customFormat="1" ht="14.25" thickTop="1" thickBot="1">
      <c r="A71" s="77"/>
      <c r="B71" s="317"/>
      <c r="C71" s="318"/>
      <c r="D71" s="318"/>
      <c r="E71" s="318"/>
      <c r="F71" s="318"/>
      <c r="G71" s="318"/>
      <c r="H71" s="319"/>
      <c r="N71" s="81"/>
      <c r="O71" s="78"/>
      <c r="P71" s="78"/>
      <c r="Q71" s="78"/>
      <c r="R71" s="78"/>
    </row>
    <row r="72" spans="1:18" s="36" customFormat="1" ht="14.25" thickTop="1" thickBot="1">
      <c r="A72" s="77"/>
      <c r="B72" s="317"/>
      <c r="C72" s="318"/>
      <c r="D72" s="318"/>
      <c r="E72" s="318"/>
      <c r="F72" s="318"/>
      <c r="G72" s="318"/>
      <c r="H72" s="319"/>
      <c r="N72" s="81"/>
      <c r="O72" s="78"/>
      <c r="P72" s="78"/>
      <c r="Q72" s="78"/>
      <c r="R72" s="78"/>
    </row>
    <row r="73" spans="1:18" s="36" customFormat="1" ht="14.25" thickTop="1" thickBot="1">
      <c r="A73" s="77"/>
      <c r="B73" s="317"/>
      <c r="C73" s="318"/>
      <c r="D73" s="318"/>
      <c r="E73" s="318"/>
      <c r="F73" s="318"/>
      <c r="G73" s="318"/>
      <c r="H73" s="319"/>
      <c r="N73" s="81"/>
      <c r="O73" s="78"/>
      <c r="P73" s="78"/>
      <c r="Q73" s="78"/>
      <c r="R73" s="78"/>
    </row>
    <row r="74" spans="1:18" s="36" customFormat="1" ht="14.25" thickTop="1" thickBot="1">
      <c r="A74" s="77"/>
      <c r="B74" s="317"/>
      <c r="C74" s="318"/>
      <c r="D74" s="318"/>
      <c r="E74" s="318"/>
      <c r="F74" s="318"/>
      <c r="G74" s="318"/>
      <c r="H74" s="319"/>
      <c r="N74" s="81"/>
      <c r="O74" s="78"/>
      <c r="P74" s="78"/>
      <c r="Q74" s="78"/>
      <c r="R74" s="78"/>
    </row>
    <row r="75" spans="1:18" s="36" customFormat="1" ht="13.5" thickTop="1">
      <c r="A75" s="77"/>
      <c r="B75" s="80"/>
      <c r="C75" s="80"/>
      <c r="D75" s="80"/>
      <c r="E75" s="80"/>
      <c r="F75" s="80"/>
      <c r="G75" s="80"/>
      <c r="H75" s="80"/>
      <c r="I75" s="78"/>
      <c r="J75" s="78"/>
      <c r="K75" s="78"/>
      <c r="L75" s="78"/>
      <c r="M75" s="78"/>
      <c r="N75" s="81"/>
      <c r="O75" s="78"/>
      <c r="P75" s="78"/>
      <c r="Q75" s="78"/>
      <c r="R75" s="78"/>
    </row>
    <row r="76" spans="1:18" s="36" customFormat="1">
      <c r="A76" s="77"/>
      <c r="B76" s="80"/>
      <c r="C76" s="80"/>
      <c r="D76" s="80"/>
      <c r="E76" s="80"/>
      <c r="F76" s="80"/>
      <c r="G76" s="80"/>
      <c r="H76" s="80"/>
      <c r="I76" s="78"/>
      <c r="J76" s="78"/>
      <c r="K76" s="78"/>
      <c r="L76" s="78"/>
      <c r="M76" s="78"/>
      <c r="N76" s="81"/>
      <c r="O76" s="78"/>
      <c r="P76" s="78"/>
      <c r="Q76" s="78"/>
      <c r="R76" s="78"/>
    </row>
    <row r="77" spans="1:18" s="36" customFormat="1">
      <c r="A77" s="77"/>
      <c r="B77" s="80"/>
      <c r="C77" s="80"/>
      <c r="D77" s="80"/>
      <c r="E77" s="80"/>
      <c r="F77" s="80"/>
      <c r="G77" s="80"/>
      <c r="H77" s="80"/>
      <c r="I77" s="78"/>
      <c r="J77" s="78"/>
      <c r="K77" s="78"/>
      <c r="L77" s="78"/>
      <c r="M77" s="78"/>
      <c r="N77" s="81"/>
      <c r="O77" s="78"/>
      <c r="P77" s="78"/>
      <c r="Q77" s="78"/>
      <c r="R77" s="78"/>
    </row>
    <row r="78" spans="1:18" s="36" customFormat="1">
      <c r="A78" s="77"/>
      <c r="B78" s="80"/>
      <c r="C78" s="80"/>
      <c r="D78" s="80"/>
      <c r="E78" s="80"/>
      <c r="F78" s="80"/>
      <c r="G78" s="80"/>
      <c r="H78" s="80"/>
      <c r="I78" s="78"/>
      <c r="J78" s="78"/>
      <c r="K78" s="78"/>
      <c r="L78" s="78"/>
      <c r="M78" s="78"/>
      <c r="N78" s="81"/>
      <c r="O78" s="78"/>
      <c r="P78" s="78"/>
      <c r="Q78" s="78"/>
      <c r="R78" s="78"/>
    </row>
    <row r="79" spans="1:18" s="36" customFormat="1">
      <c r="A79" s="77"/>
      <c r="B79" s="80"/>
      <c r="C79" s="80"/>
      <c r="D79" s="80"/>
      <c r="E79" s="80"/>
      <c r="F79" s="80"/>
      <c r="G79" s="80"/>
      <c r="H79" s="80"/>
      <c r="I79" s="78"/>
      <c r="J79" s="78"/>
      <c r="K79" s="78"/>
      <c r="L79" s="78"/>
      <c r="M79" s="78"/>
      <c r="N79" s="81"/>
      <c r="O79" s="78"/>
      <c r="P79" s="78"/>
      <c r="Q79" s="78"/>
      <c r="R79" s="78"/>
    </row>
    <row r="80" spans="1:18" s="36" customFormat="1">
      <c r="A80" s="77"/>
      <c r="B80" s="80"/>
      <c r="C80" s="80"/>
      <c r="D80" s="80"/>
      <c r="E80" s="80"/>
      <c r="F80" s="80"/>
      <c r="G80" s="80"/>
      <c r="H80" s="80"/>
      <c r="I80" s="78"/>
      <c r="J80" s="78"/>
      <c r="K80" s="78"/>
      <c r="L80" s="78"/>
      <c r="M80" s="78"/>
      <c r="N80" s="81"/>
      <c r="O80" s="78"/>
      <c r="P80" s="78"/>
      <c r="Q80" s="78"/>
      <c r="R80" s="78"/>
    </row>
    <row r="81" spans="1:18" s="36" customFormat="1">
      <c r="A81" s="77"/>
      <c r="B81" s="80"/>
      <c r="C81" s="80"/>
      <c r="D81" s="80"/>
      <c r="E81" s="80"/>
      <c r="F81" s="80"/>
      <c r="G81" s="80"/>
      <c r="H81" s="80"/>
      <c r="I81" s="78"/>
      <c r="J81" s="78"/>
      <c r="K81" s="78"/>
      <c r="L81" s="78"/>
      <c r="M81" s="78"/>
      <c r="N81" s="81"/>
      <c r="O81" s="78"/>
      <c r="P81" s="78"/>
      <c r="Q81" s="78"/>
      <c r="R81" s="78"/>
    </row>
    <row r="82" spans="1:18" s="36" customFormat="1">
      <c r="A82" s="77"/>
      <c r="B82" s="80"/>
      <c r="C82" s="80"/>
      <c r="D82" s="80"/>
      <c r="E82" s="80"/>
      <c r="F82" s="80"/>
      <c r="G82" s="80"/>
      <c r="H82" s="80"/>
      <c r="I82" s="78"/>
      <c r="J82" s="78"/>
      <c r="K82" s="78"/>
      <c r="L82" s="78"/>
      <c r="M82" s="78"/>
      <c r="N82" s="81"/>
      <c r="O82" s="78"/>
      <c r="P82" s="78"/>
      <c r="Q82" s="78"/>
      <c r="R82" s="78"/>
    </row>
    <row r="83" spans="1:18" s="36" customFormat="1">
      <c r="A83" s="77"/>
      <c r="B83" s="80"/>
      <c r="C83" s="80"/>
      <c r="D83" s="80"/>
      <c r="E83" s="80"/>
      <c r="F83" s="80"/>
      <c r="G83" s="80"/>
      <c r="H83" s="80"/>
      <c r="I83" s="78"/>
      <c r="J83" s="78"/>
      <c r="K83" s="78"/>
      <c r="L83" s="78"/>
      <c r="M83" s="78"/>
      <c r="N83" s="81"/>
      <c r="O83" s="78"/>
      <c r="P83" s="78"/>
      <c r="Q83" s="78"/>
      <c r="R83" s="78"/>
    </row>
    <row r="84" spans="1:18" s="36" customFormat="1">
      <c r="A84" s="77"/>
      <c r="B84" s="80"/>
      <c r="C84" s="80"/>
      <c r="D84" s="80"/>
      <c r="E84" s="80"/>
      <c r="F84" s="80"/>
      <c r="G84" s="80"/>
      <c r="H84" s="80"/>
      <c r="I84" s="78"/>
      <c r="J84" s="78"/>
      <c r="K84" s="78"/>
      <c r="L84" s="78"/>
      <c r="M84" s="78"/>
      <c r="N84" s="81"/>
      <c r="O84" s="78"/>
      <c r="P84" s="78"/>
      <c r="Q84" s="78"/>
      <c r="R84" s="78"/>
    </row>
    <row r="85" spans="1:18" s="36" customFormat="1">
      <c r="A85" s="77"/>
      <c r="B85" s="80"/>
      <c r="C85" s="80"/>
      <c r="D85" s="80"/>
      <c r="E85" s="80"/>
      <c r="F85" s="80"/>
      <c r="G85" s="80"/>
      <c r="H85" s="80"/>
      <c r="I85" s="78"/>
      <c r="J85" s="78"/>
      <c r="K85" s="78"/>
      <c r="L85" s="78"/>
      <c r="M85" s="78"/>
      <c r="N85" s="81"/>
      <c r="O85" s="78"/>
      <c r="P85" s="78"/>
      <c r="Q85" s="78"/>
      <c r="R85" s="78"/>
    </row>
    <row r="86" spans="1:18" s="36" customFormat="1">
      <c r="A86" s="77"/>
      <c r="B86" s="80"/>
      <c r="C86" s="80"/>
      <c r="D86" s="80"/>
      <c r="E86" s="80"/>
      <c r="F86" s="80"/>
      <c r="G86" s="80"/>
      <c r="H86" s="80"/>
      <c r="I86" s="78"/>
      <c r="J86" s="78"/>
      <c r="K86" s="78"/>
      <c r="L86" s="78"/>
      <c r="M86" s="78"/>
      <c r="N86" s="81"/>
      <c r="O86" s="78"/>
      <c r="P86" s="78"/>
      <c r="Q86" s="78"/>
      <c r="R86" s="78"/>
    </row>
    <row r="87" spans="1:18" s="36" customFormat="1">
      <c r="A87" s="77"/>
      <c r="B87" s="80"/>
      <c r="C87" s="80"/>
      <c r="D87" s="80"/>
      <c r="E87" s="80"/>
      <c r="F87" s="80"/>
      <c r="G87" s="80"/>
      <c r="H87" s="80"/>
      <c r="I87" s="78"/>
      <c r="J87" s="78"/>
      <c r="K87" s="78"/>
      <c r="L87" s="78"/>
      <c r="M87" s="78"/>
      <c r="N87" s="81"/>
      <c r="O87" s="78"/>
      <c r="P87" s="78"/>
      <c r="Q87" s="78"/>
      <c r="R87" s="78"/>
    </row>
    <row r="88" spans="1:18" s="36" customFormat="1">
      <c r="A88" s="77"/>
      <c r="B88" s="80"/>
      <c r="C88" s="80"/>
      <c r="D88" s="80"/>
      <c r="E88" s="80"/>
      <c r="F88" s="80"/>
      <c r="G88" s="80"/>
      <c r="H88" s="80"/>
      <c r="I88" s="78"/>
      <c r="J88" s="78"/>
      <c r="K88" s="78"/>
      <c r="L88" s="78"/>
      <c r="M88" s="78"/>
      <c r="N88" s="81"/>
      <c r="O88" s="78"/>
      <c r="P88" s="78"/>
      <c r="Q88" s="78"/>
      <c r="R88" s="78"/>
    </row>
    <row r="89" spans="1:18" s="36" customFormat="1">
      <c r="A89" s="77"/>
      <c r="B89" s="80"/>
      <c r="C89" s="80"/>
      <c r="D89" s="80"/>
      <c r="E89" s="80"/>
      <c r="F89" s="80"/>
      <c r="G89" s="80"/>
      <c r="H89" s="80"/>
      <c r="I89" s="78"/>
      <c r="J89" s="78"/>
      <c r="K89" s="78"/>
      <c r="L89" s="78"/>
      <c r="M89" s="78"/>
      <c r="N89" s="81"/>
      <c r="O89" s="78"/>
      <c r="P89" s="78"/>
      <c r="Q89" s="78"/>
      <c r="R89" s="78"/>
    </row>
    <row r="90" spans="1:18" s="36" customFormat="1">
      <c r="A90" s="77"/>
      <c r="B90" s="80"/>
      <c r="C90" s="80"/>
      <c r="D90" s="80"/>
      <c r="E90" s="80"/>
      <c r="F90" s="80"/>
      <c r="G90" s="80"/>
      <c r="H90" s="80"/>
      <c r="I90" s="78"/>
      <c r="J90" s="78"/>
      <c r="K90" s="78"/>
      <c r="L90" s="78"/>
      <c r="M90" s="78"/>
      <c r="N90" s="81"/>
      <c r="O90" s="78"/>
      <c r="P90" s="78"/>
      <c r="Q90" s="78"/>
      <c r="R90" s="78"/>
    </row>
    <row r="91" spans="1:18" s="36" customFormat="1">
      <c r="A91" s="77"/>
      <c r="B91" s="80"/>
      <c r="C91" s="80"/>
      <c r="D91" s="80"/>
      <c r="E91" s="80"/>
      <c r="F91" s="80"/>
      <c r="G91" s="80"/>
      <c r="H91" s="80"/>
      <c r="I91" s="78"/>
      <c r="J91" s="78"/>
      <c r="K91" s="78"/>
      <c r="L91" s="78"/>
      <c r="M91" s="78"/>
      <c r="N91" s="81"/>
      <c r="O91" s="78"/>
      <c r="P91" s="78"/>
      <c r="Q91" s="78"/>
      <c r="R91" s="78"/>
    </row>
    <row r="92" spans="1:18" s="36" customFormat="1">
      <c r="A92" s="77"/>
      <c r="B92" s="80"/>
      <c r="C92" s="80"/>
      <c r="D92" s="80"/>
      <c r="E92" s="80"/>
      <c r="F92" s="80"/>
      <c r="G92" s="80"/>
      <c r="H92" s="80"/>
      <c r="I92" s="78"/>
      <c r="J92" s="78"/>
      <c r="K92" s="78"/>
      <c r="L92" s="78"/>
      <c r="M92" s="78"/>
      <c r="N92" s="81"/>
      <c r="O92" s="78"/>
      <c r="P92" s="78"/>
      <c r="Q92" s="78"/>
      <c r="R92" s="78"/>
    </row>
    <row r="93" spans="1:18" s="36" customFormat="1">
      <c r="A93" s="77"/>
      <c r="B93" s="80"/>
      <c r="C93" s="80"/>
      <c r="D93" s="80"/>
      <c r="E93" s="80"/>
      <c r="F93" s="80"/>
      <c r="G93" s="80"/>
      <c r="H93" s="80"/>
      <c r="I93" s="78"/>
      <c r="J93" s="78"/>
      <c r="K93" s="78"/>
      <c r="L93" s="78"/>
      <c r="M93" s="78"/>
      <c r="N93" s="81"/>
      <c r="O93" s="78"/>
      <c r="P93" s="78"/>
      <c r="Q93" s="78"/>
      <c r="R93" s="78"/>
    </row>
    <row r="94" spans="1:18" s="36" customFormat="1">
      <c r="A94" s="77"/>
      <c r="B94" s="80"/>
      <c r="C94" s="80"/>
      <c r="D94" s="80"/>
      <c r="E94" s="80"/>
      <c r="F94" s="80"/>
      <c r="G94" s="80"/>
      <c r="H94" s="80"/>
      <c r="I94" s="78"/>
      <c r="J94" s="78"/>
      <c r="K94" s="78"/>
      <c r="L94" s="78"/>
      <c r="M94" s="78"/>
      <c r="N94" s="81"/>
      <c r="O94" s="78"/>
      <c r="P94" s="78"/>
      <c r="Q94" s="78"/>
      <c r="R94" s="78"/>
    </row>
    <row r="95" spans="1:18" s="36" customFormat="1">
      <c r="A95" s="77"/>
      <c r="B95" s="80"/>
      <c r="C95" s="80"/>
      <c r="D95" s="80"/>
      <c r="E95" s="80"/>
      <c r="F95" s="80"/>
      <c r="G95" s="80"/>
      <c r="H95" s="80"/>
      <c r="I95" s="78"/>
      <c r="J95" s="78"/>
      <c r="K95" s="78"/>
      <c r="L95" s="78"/>
      <c r="M95" s="78"/>
      <c r="N95" s="81"/>
      <c r="O95" s="78"/>
      <c r="P95" s="78"/>
      <c r="Q95" s="78"/>
      <c r="R95" s="78"/>
    </row>
    <row r="96" spans="1:18" s="36" customFormat="1">
      <c r="A96" s="77"/>
      <c r="B96" s="80"/>
      <c r="C96" s="80"/>
      <c r="D96" s="80"/>
      <c r="E96" s="80"/>
      <c r="F96" s="80"/>
      <c r="G96" s="80"/>
      <c r="H96" s="80"/>
      <c r="I96" s="78"/>
      <c r="J96" s="78"/>
      <c r="K96" s="78"/>
      <c r="L96" s="78"/>
      <c r="M96" s="78"/>
      <c r="N96" s="81"/>
      <c r="O96" s="78"/>
      <c r="P96" s="78"/>
      <c r="Q96" s="78"/>
      <c r="R96" s="78"/>
    </row>
    <row r="97" spans="1:18" s="36" customFormat="1">
      <c r="A97" s="77"/>
      <c r="B97" s="80"/>
      <c r="C97" s="80"/>
      <c r="D97" s="80"/>
      <c r="E97" s="80"/>
      <c r="F97" s="80"/>
      <c r="G97" s="80"/>
      <c r="H97" s="80"/>
      <c r="I97" s="78"/>
      <c r="J97" s="78"/>
      <c r="K97" s="78"/>
      <c r="L97" s="78"/>
      <c r="M97" s="78"/>
      <c r="N97" s="81"/>
      <c r="O97" s="78"/>
      <c r="P97" s="78"/>
      <c r="Q97" s="78"/>
      <c r="R97" s="78"/>
    </row>
    <row r="98" spans="1:18" s="36" customFormat="1">
      <c r="A98" s="77"/>
      <c r="B98" s="80"/>
      <c r="C98" s="80"/>
      <c r="D98" s="80"/>
      <c r="E98" s="80"/>
      <c r="F98" s="80"/>
      <c r="G98" s="80"/>
      <c r="H98" s="80"/>
      <c r="I98" s="78"/>
      <c r="J98" s="78"/>
      <c r="K98" s="78"/>
      <c r="L98" s="78"/>
      <c r="M98" s="78"/>
      <c r="N98" s="81"/>
      <c r="O98" s="78"/>
      <c r="P98" s="78"/>
      <c r="Q98" s="78"/>
      <c r="R98" s="78"/>
    </row>
    <row r="99" spans="1:18" s="36" customFormat="1">
      <c r="A99" s="77"/>
      <c r="B99" s="80"/>
      <c r="C99" s="80"/>
      <c r="D99" s="80"/>
      <c r="E99" s="80"/>
      <c r="F99" s="80"/>
      <c r="G99" s="80"/>
      <c r="H99" s="80"/>
      <c r="I99" s="78"/>
      <c r="J99" s="78"/>
      <c r="K99" s="78"/>
      <c r="L99" s="78"/>
      <c r="M99" s="78"/>
      <c r="N99" s="81"/>
      <c r="O99" s="78"/>
      <c r="P99" s="78"/>
      <c r="Q99" s="78"/>
      <c r="R99" s="78"/>
    </row>
    <row r="100" spans="1:18" s="36" customFormat="1">
      <c r="A100" s="77"/>
      <c r="B100" s="78"/>
      <c r="C100" s="78"/>
      <c r="D100" s="78"/>
      <c r="E100" s="78"/>
      <c r="F100" s="78"/>
      <c r="G100" s="320"/>
      <c r="H100" s="320"/>
      <c r="I100" s="320"/>
      <c r="J100" s="320"/>
      <c r="K100" s="320"/>
      <c r="L100" s="320"/>
      <c r="M100" s="320"/>
      <c r="N100" s="81"/>
      <c r="O100" s="78"/>
      <c r="P100" s="78"/>
      <c r="Q100" s="78"/>
      <c r="R100" s="78"/>
    </row>
    <row r="101" spans="1:18" s="36" customFormat="1">
      <c r="A101" s="77"/>
      <c r="B101" s="78"/>
      <c r="C101" s="78"/>
      <c r="D101" s="78"/>
      <c r="E101" s="78"/>
      <c r="F101" s="78"/>
      <c r="G101" s="320"/>
      <c r="H101" s="320"/>
      <c r="I101" s="320"/>
      <c r="J101" s="320"/>
      <c r="K101" s="320"/>
      <c r="L101" s="320"/>
      <c r="M101" s="320"/>
      <c r="N101" s="81"/>
      <c r="O101" s="78"/>
      <c r="P101" s="78"/>
      <c r="Q101" s="78"/>
      <c r="R101" s="78"/>
    </row>
    <row r="102" spans="1:18" s="36" customFormat="1">
      <c r="A102" s="77"/>
      <c r="B102" s="78"/>
      <c r="C102" s="78"/>
      <c r="D102" s="78"/>
      <c r="E102" s="78"/>
      <c r="F102" s="78"/>
      <c r="G102" s="320"/>
      <c r="H102" s="320"/>
      <c r="I102" s="320"/>
      <c r="J102" s="320"/>
      <c r="K102" s="320"/>
      <c r="L102" s="320"/>
      <c r="M102" s="320"/>
      <c r="N102" s="81"/>
      <c r="O102" s="78"/>
      <c r="P102" s="78"/>
      <c r="Q102" s="78"/>
      <c r="R102" s="78"/>
    </row>
    <row r="103" spans="1:18" s="36" customFormat="1">
      <c r="A103" s="77"/>
      <c r="B103" s="78"/>
      <c r="C103" s="78"/>
      <c r="D103" s="78"/>
      <c r="E103" s="78"/>
      <c r="F103" s="78"/>
      <c r="G103" s="320"/>
      <c r="H103" s="320"/>
      <c r="I103" s="320"/>
      <c r="J103" s="320"/>
      <c r="K103" s="320"/>
      <c r="L103" s="320"/>
      <c r="M103" s="320"/>
      <c r="N103" s="81"/>
      <c r="O103" s="78"/>
      <c r="P103" s="78"/>
      <c r="Q103" s="78"/>
      <c r="R103" s="78"/>
    </row>
    <row r="104" spans="1:18" s="36" customFormat="1">
      <c r="A104" s="77"/>
      <c r="B104" s="78"/>
      <c r="C104" s="78"/>
      <c r="D104" s="78"/>
      <c r="E104" s="78"/>
      <c r="F104" s="78"/>
      <c r="G104" s="320"/>
      <c r="H104" s="320"/>
      <c r="I104" s="320"/>
      <c r="J104" s="320"/>
      <c r="K104" s="320"/>
      <c r="L104" s="320"/>
      <c r="M104" s="320"/>
      <c r="N104" s="81"/>
      <c r="O104" s="78"/>
      <c r="P104" s="78"/>
      <c r="Q104" s="78"/>
      <c r="R104" s="78"/>
    </row>
    <row r="105" spans="1:18" s="36" customFormat="1">
      <c r="A105" s="77"/>
      <c r="B105" s="78"/>
      <c r="C105" s="78"/>
      <c r="D105" s="78"/>
      <c r="E105" s="78"/>
      <c r="F105" s="78"/>
      <c r="G105" s="320"/>
      <c r="H105" s="320"/>
      <c r="I105" s="320"/>
      <c r="J105" s="320"/>
      <c r="K105" s="320"/>
      <c r="L105" s="320"/>
      <c r="M105" s="320"/>
      <c r="N105" s="81"/>
      <c r="O105" s="78"/>
      <c r="P105" s="78"/>
      <c r="Q105" s="78"/>
      <c r="R105" s="78"/>
    </row>
    <row r="106" spans="1:18" s="36" customFormat="1">
      <c r="A106" s="77"/>
      <c r="B106" s="78"/>
      <c r="C106" s="78"/>
      <c r="D106" s="78"/>
      <c r="E106" s="78"/>
      <c r="F106" s="78"/>
      <c r="G106" s="320"/>
      <c r="H106" s="320"/>
      <c r="I106" s="320"/>
      <c r="J106" s="320"/>
      <c r="K106" s="320"/>
      <c r="L106" s="320"/>
      <c r="M106" s="320"/>
      <c r="N106" s="81"/>
      <c r="O106" s="78"/>
      <c r="P106" s="78"/>
      <c r="Q106" s="78"/>
      <c r="R106" s="78"/>
    </row>
    <row r="107" spans="1:18" s="36" customFormat="1">
      <c r="A107" s="77"/>
      <c r="B107" s="78"/>
      <c r="C107" s="78"/>
      <c r="D107" s="78"/>
      <c r="E107" s="78"/>
      <c r="F107" s="78"/>
      <c r="G107" s="320"/>
      <c r="H107" s="320"/>
      <c r="I107" s="320"/>
      <c r="J107" s="320"/>
      <c r="K107" s="320"/>
      <c r="L107" s="320"/>
      <c r="M107" s="320"/>
      <c r="N107" s="81"/>
      <c r="O107" s="78"/>
      <c r="P107" s="78"/>
      <c r="Q107" s="78"/>
      <c r="R107" s="78"/>
    </row>
    <row r="108" spans="1:18" s="36" customFormat="1">
      <c r="A108" s="77"/>
      <c r="B108" s="78"/>
      <c r="C108" s="78"/>
      <c r="D108" s="78"/>
      <c r="E108" s="78"/>
      <c r="F108" s="78"/>
      <c r="G108" s="320"/>
      <c r="H108" s="320"/>
      <c r="I108" s="320"/>
      <c r="J108" s="320"/>
      <c r="K108" s="320"/>
      <c r="L108" s="320"/>
      <c r="M108" s="320"/>
      <c r="N108" s="81"/>
      <c r="O108" s="78"/>
      <c r="P108" s="78"/>
      <c r="Q108" s="78"/>
      <c r="R108" s="78"/>
    </row>
    <row r="109" spans="1:18" s="36" customFormat="1">
      <c r="A109" s="77"/>
      <c r="B109" s="78"/>
      <c r="C109" s="78"/>
      <c r="D109" s="78"/>
      <c r="E109" s="78"/>
      <c r="F109" s="78"/>
      <c r="G109" s="320"/>
      <c r="H109" s="320"/>
      <c r="I109" s="320"/>
      <c r="J109" s="320"/>
      <c r="K109" s="320"/>
      <c r="L109" s="320"/>
      <c r="M109" s="320"/>
      <c r="N109" s="81"/>
      <c r="O109" s="78"/>
      <c r="P109" s="78"/>
      <c r="Q109" s="78"/>
      <c r="R109" s="78"/>
    </row>
    <row r="110" spans="1:18" s="36" customFormat="1">
      <c r="A110" s="77"/>
      <c r="B110" s="78"/>
      <c r="C110" s="78"/>
      <c r="D110" s="78"/>
      <c r="E110" s="78"/>
      <c r="F110" s="78"/>
      <c r="G110" s="320"/>
      <c r="H110" s="320"/>
      <c r="I110" s="320"/>
      <c r="J110" s="320"/>
      <c r="K110" s="320"/>
      <c r="L110" s="320"/>
      <c r="M110" s="320"/>
      <c r="N110" s="81"/>
      <c r="O110" s="78"/>
      <c r="P110" s="78"/>
      <c r="Q110" s="78"/>
      <c r="R110" s="78"/>
    </row>
    <row r="111" spans="1:18" s="36" customFormat="1">
      <c r="A111" s="77"/>
      <c r="B111" s="78"/>
      <c r="C111" s="78"/>
      <c r="D111" s="78"/>
      <c r="E111" s="78"/>
      <c r="F111" s="78"/>
      <c r="G111" s="320"/>
      <c r="H111" s="320"/>
      <c r="I111" s="320"/>
      <c r="J111" s="320"/>
      <c r="K111" s="320"/>
      <c r="L111" s="320"/>
      <c r="M111" s="320"/>
      <c r="N111" s="81"/>
      <c r="O111" s="78"/>
      <c r="P111" s="78"/>
      <c r="Q111" s="78"/>
      <c r="R111" s="78"/>
    </row>
    <row r="112" spans="1:18" s="36" customFormat="1">
      <c r="A112" s="77"/>
      <c r="B112" s="78"/>
      <c r="C112" s="78"/>
      <c r="D112" s="78"/>
      <c r="E112" s="78"/>
      <c r="F112" s="78"/>
      <c r="G112" s="320"/>
      <c r="H112" s="320"/>
      <c r="I112" s="320"/>
      <c r="J112" s="320"/>
      <c r="K112" s="320"/>
      <c r="L112" s="320"/>
      <c r="M112" s="320"/>
      <c r="N112" s="81"/>
      <c r="O112" s="78"/>
      <c r="P112" s="78"/>
      <c r="Q112" s="78"/>
      <c r="R112" s="78"/>
    </row>
    <row r="113" spans="1:18" s="36" customFormat="1">
      <c r="A113" s="77"/>
      <c r="B113" s="78"/>
      <c r="C113" s="78"/>
      <c r="D113" s="78"/>
      <c r="E113" s="78"/>
      <c r="F113" s="78"/>
      <c r="G113" s="320"/>
      <c r="H113" s="320"/>
      <c r="I113" s="320"/>
      <c r="J113" s="320"/>
      <c r="K113" s="320"/>
      <c r="L113" s="320"/>
      <c r="M113" s="320"/>
      <c r="N113" s="81"/>
      <c r="O113" s="78"/>
      <c r="P113" s="78"/>
      <c r="Q113" s="78"/>
      <c r="R113" s="78"/>
    </row>
    <row r="114" spans="1:18" s="36" customFormat="1">
      <c r="A114" s="77"/>
      <c r="B114" s="78"/>
      <c r="C114" s="78"/>
      <c r="D114" s="78"/>
      <c r="E114" s="78"/>
      <c r="F114" s="78"/>
      <c r="G114" s="320"/>
      <c r="H114" s="320"/>
      <c r="I114" s="320"/>
      <c r="J114" s="320"/>
      <c r="K114" s="320"/>
      <c r="L114" s="320"/>
      <c r="M114" s="320"/>
      <c r="N114" s="81"/>
      <c r="O114" s="78"/>
      <c r="P114" s="78"/>
      <c r="Q114" s="78"/>
      <c r="R114" s="78"/>
    </row>
    <row r="115" spans="1:18" s="36" customFormat="1">
      <c r="A115" s="77"/>
      <c r="B115" s="78"/>
      <c r="C115" s="78"/>
      <c r="D115" s="78"/>
      <c r="E115" s="78"/>
      <c r="F115" s="78"/>
      <c r="G115" s="320"/>
      <c r="H115" s="320"/>
      <c r="I115" s="320"/>
      <c r="J115" s="320"/>
      <c r="K115" s="320"/>
      <c r="L115" s="320"/>
      <c r="M115" s="320"/>
      <c r="N115" s="81"/>
      <c r="O115" s="78"/>
      <c r="P115" s="78"/>
      <c r="Q115" s="78"/>
      <c r="R115" s="78"/>
    </row>
    <row r="116" spans="1:18" s="36" customFormat="1">
      <c r="A116" s="77"/>
      <c r="B116" s="78"/>
      <c r="C116" s="78"/>
      <c r="D116" s="78"/>
      <c r="E116" s="78"/>
      <c r="F116" s="78"/>
      <c r="G116" s="320"/>
      <c r="H116" s="320"/>
      <c r="I116" s="320"/>
      <c r="J116" s="320"/>
      <c r="K116" s="320"/>
      <c r="L116" s="320"/>
      <c r="M116" s="320"/>
      <c r="N116" s="81"/>
      <c r="O116" s="78"/>
      <c r="P116" s="78"/>
      <c r="Q116" s="78"/>
      <c r="R116" s="78"/>
    </row>
    <row r="117" spans="1:18" s="36" customFormat="1">
      <c r="A117" s="77"/>
      <c r="B117" s="78"/>
      <c r="C117" s="78"/>
      <c r="D117" s="78"/>
      <c r="E117" s="78"/>
      <c r="F117" s="78"/>
      <c r="G117" s="320"/>
      <c r="H117" s="320"/>
      <c r="I117" s="320"/>
      <c r="J117" s="320"/>
      <c r="K117" s="320"/>
      <c r="L117" s="320"/>
      <c r="M117" s="320"/>
      <c r="N117" s="81"/>
      <c r="O117" s="78"/>
      <c r="P117" s="78"/>
      <c r="Q117" s="78"/>
      <c r="R117" s="78"/>
    </row>
    <row r="118" spans="1:18" s="36" customFormat="1">
      <c r="A118" s="77"/>
      <c r="B118" s="78"/>
      <c r="C118" s="78"/>
      <c r="D118" s="78"/>
      <c r="E118" s="78"/>
      <c r="F118" s="78"/>
      <c r="G118" s="320"/>
      <c r="H118" s="320"/>
      <c r="I118" s="320"/>
      <c r="J118" s="320"/>
      <c r="K118" s="320"/>
      <c r="L118" s="320"/>
      <c r="M118" s="320"/>
      <c r="N118" s="81"/>
      <c r="O118" s="78"/>
      <c r="P118" s="78"/>
      <c r="Q118" s="78"/>
      <c r="R118" s="78"/>
    </row>
    <row r="119" spans="1:18" s="36" customFormat="1">
      <c r="A119" s="77"/>
      <c r="B119" s="78"/>
      <c r="C119" s="78"/>
      <c r="D119" s="78"/>
      <c r="E119" s="78"/>
      <c r="F119" s="78"/>
      <c r="G119" s="320"/>
      <c r="H119" s="320"/>
      <c r="I119" s="320"/>
      <c r="J119" s="320"/>
      <c r="K119" s="320"/>
      <c r="L119" s="320"/>
      <c r="M119" s="320"/>
      <c r="N119" s="81"/>
      <c r="O119" s="78"/>
      <c r="P119" s="78"/>
      <c r="Q119" s="78"/>
      <c r="R119" s="78"/>
    </row>
    <row r="120" spans="1:18" s="36" customFormat="1">
      <c r="A120" s="77"/>
      <c r="B120" s="78"/>
      <c r="C120" s="78"/>
      <c r="D120" s="78"/>
      <c r="E120" s="78"/>
      <c r="F120" s="78"/>
      <c r="G120" s="320"/>
      <c r="H120" s="320"/>
      <c r="I120" s="320"/>
      <c r="J120" s="320"/>
      <c r="K120" s="320"/>
      <c r="L120" s="320"/>
      <c r="M120" s="320"/>
      <c r="N120" s="81"/>
      <c r="O120" s="78"/>
      <c r="P120" s="78"/>
      <c r="Q120" s="78"/>
      <c r="R120" s="78"/>
    </row>
    <row r="121" spans="1:18" s="36" customFormat="1">
      <c r="A121" s="77"/>
      <c r="B121" s="78"/>
      <c r="C121" s="78"/>
      <c r="D121" s="78"/>
      <c r="E121" s="78"/>
      <c r="F121" s="78"/>
      <c r="G121" s="320"/>
      <c r="H121" s="320"/>
      <c r="I121" s="320"/>
      <c r="J121" s="320"/>
      <c r="K121" s="320"/>
      <c r="L121" s="320"/>
      <c r="M121" s="320"/>
      <c r="N121" s="81"/>
      <c r="O121" s="78"/>
      <c r="P121" s="78"/>
      <c r="Q121" s="78"/>
      <c r="R121" s="78"/>
    </row>
    <row r="122" spans="1:18" s="36" customFormat="1">
      <c r="A122" s="77"/>
      <c r="B122" s="78"/>
      <c r="C122" s="78"/>
      <c r="D122" s="78"/>
      <c r="E122" s="78"/>
      <c r="F122" s="78"/>
      <c r="G122" s="320"/>
      <c r="H122" s="320"/>
      <c r="I122" s="320"/>
      <c r="J122" s="320"/>
      <c r="K122" s="320"/>
      <c r="L122" s="320"/>
      <c r="M122" s="320"/>
      <c r="N122" s="81"/>
      <c r="O122" s="78"/>
      <c r="P122" s="78"/>
      <c r="Q122" s="78"/>
      <c r="R122" s="78"/>
    </row>
    <row r="123" spans="1:18" s="36" customFormat="1">
      <c r="A123" s="77"/>
      <c r="B123" s="78"/>
      <c r="C123" s="78"/>
      <c r="D123" s="78"/>
      <c r="E123" s="78"/>
      <c r="F123" s="78"/>
      <c r="G123" s="320"/>
      <c r="H123" s="320"/>
      <c r="I123" s="320"/>
      <c r="J123" s="320"/>
      <c r="K123" s="320"/>
      <c r="L123" s="320"/>
      <c r="M123" s="320"/>
      <c r="N123" s="81"/>
      <c r="O123" s="78"/>
      <c r="P123" s="78"/>
      <c r="Q123" s="78"/>
      <c r="R123" s="78"/>
    </row>
    <row r="124" spans="1:18" s="36" customFormat="1">
      <c r="A124" s="77"/>
      <c r="B124" s="78"/>
      <c r="C124" s="78"/>
      <c r="D124" s="78"/>
      <c r="E124" s="78"/>
      <c r="F124" s="78"/>
      <c r="G124" s="320"/>
      <c r="H124" s="320"/>
      <c r="I124" s="320"/>
      <c r="J124" s="320"/>
      <c r="K124" s="320"/>
      <c r="L124" s="320"/>
      <c r="M124" s="320"/>
      <c r="N124" s="81"/>
      <c r="O124" s="78"/>
      <c r="P124" s="78"/>
      <c r="Q124" s="78"/>
      <c r="R124" s="78"/>
    </row>
    <row r="125" spans="1:18" s="36" customFormat="1">
      <c r="A125" s="40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81"/>
      <c r="O125" s="78"/>
      <c r="P125" s="78"/>
      <c r="Q125" s="78"/>
      <c r="R125" s="78"/>
    </row>
    <row r="126" spans="1:18" s="36" customFormat="1">
      <c r="A126" s="40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81"/>
      <c r="O126" s="78"/>
      <c r="P126" s="78"/>
      <c r="Q126" s="78"/>
      <c r="R126" s="78"/>
    </row>
    <row r="127" spans="1:18" s="36" customFormat="1">
      <c r="A127" s="40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81"/>
      <c r="O127" s="78"/>
      <c r="P127" s="78"/>
      <c r="Q127" s="78"/>
      <c r="R127" s="78"/>
    </row>
    <row r="128" spans="1:18" s="36" customFormat="1">
      <c r="A128" s="40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81"/>
      <c r="O128" s="78"/>
      <c r="P128" s="78"/>
      <c r="Q128" s="78"/>
      <c r="R128" s="78"/>
    </row>
    <row r="129" spans="1:18" s="36" customFormat="1">
      <c r="A129" s="40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81"/>
      <c r="O129" s="78"/>
      <c r="P129" s="78"/>
      <c r="Q129" s="78"/>
      <c r="R129" s="78"/>
    </row>
    <row r="130" spans="1:18" s="36" customFormat="1">
      <c r="A130" s="40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81"/>
      <c r="O130" s="78"/>
      <c r="P130" s="78"/>
      <c r="Q130" s="78"/>
      <c r="R130" s="78"/>
    </row>
    <row r="131" spans="1:18" s="36" customFormat="1">
      <c r="A131" s="40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81"/>
      <c r="O131" s="78"/>
      <c r="P131" s="78"/>
      <c r="Q131" s="78"/>
      <c r="R131" s="78"/>
    </row>
    <row r="132" spans="1:18" s="36" customFormat="1">
      <c r="A132" s="40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81"/>
      <c r="O132" s="78"/>
      <c r="P132" s="78"/>
      <c r="Q132" s="78"/>
      <c r="R132" s="78"/>
    </row>
    <row r="133" spans="1:18" s="36" customFormat="1">
      <c r="A133" s="40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81"/>
      <c r="O133" s="78"/>
      <c r="P133" s="78"/>
      <c r="Q133" s="78"/>
      <c r="R133" s="78"/>
    </row>
    <row r="134" spans="1:18" s="36" customFormat="1">
      <c r="A134" s="40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81"/>
      <c r="O134" s="78"/>
      <c r="P134" s="78"/>
      <c r="Q134" s="78"/>
      <c r="R134" s="78"/>
    </row>
    <row r="135" spans="1:18" s="36" customFormat="1">
      <c r="A135" s="40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81"/>
      <c r="O135" s="78"/>
      <c r="P135" s="78"/>
      <c r="Q135" s="78"/>
      <c r="R135" s="78"/>
    </row>
    <row r="136" spans="1:18" s="36" customFormat="1">
      <c r="A136" s="40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81"/>
      <c r="O136" s="78"/>
      <c r="P136" s="78"/>
      <c r="Q136" s="78"/>
      <c r="R136" s="78"/>
    </row>
    <row r="137" spans="1:18" s="36" customFormat="1">
      <c r="A137" s="40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81"/>
      <c r="O137" s="78"/>
      <c r="P137" s="78"/>
      <c r="Q137" s="78"/>
      <c r="R137" s="78"/>
    </row>
    <row r="138" spans="1:18" s="36" customFormat="1">
      <c r="A138" s="40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81"/>
      <c r="O138" s="78"/>
      <c r="P138" s="78"/>
      <c r="Q138" s="78"/>
      <c r="R138" s="78"/>
    </row>
    <row r="139" spans="1:18" s="36" customFormat="1">
      <c r="A139" s="40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81"/>
      <c r="O139" s="78"/>
      <c r="P139" s="78"/>
      <c r="Q139" s="78"/>
      <c r="R139" s="78"/>
    </row>
    <row r="140" spans="1:18" s="36" customFormat="1">
      <c r="A140" s="40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81"/>
      <c r="O140" s="78"/>
      <c r="P140" s="78"/>
      <c r="Q140" s="78"/>
      <c r="R140" s="78"/>
    </row>
    <row r="141" spans="1:18" s="36" customFormat="1">
      <c r="A141" s="40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81"/>
      <c r="O141" s="78"/>
      <c r="P141" s="78"/>
      <c r="Q141" s="78"/>
      <c r="R141" s="78"/>
    </row>
    <row r="142" spans="1:18" s="36" customFormat="1">
      <c r="A142" s="40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81"/>
      <c r="O142" s="78"/>
      <c r="P142" s="78"/>
      <c r="Q142" s="78"/>
      <c r="R142" s="78"/>
    </row>
    <row r="143" spans="1:18" s="36" customFormat="1">
      <c r="A143" s="40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81"/>
      <c r="O143" s="78"/>
      <c r="P143" s="78"/>
      <c r="Q143" s="78"/>
      <c r="R143" s="78"/>
    </row>
    <row r="144" spans="1:18" s="36" customFormat="1">
      <c r="A144" s="40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81"/>
      <c r="O144" s="78"/>
      <c r="P144" s="78"/>
      <c r="Q144" s="78"/>
      <c r="R144" s="78"/>
    </row>
    <row r="145" spans="1:18" s="36" customFormat="1">
      <c r="A145" s="40"/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81"/>
      <c r="O145" s="78"/>
      <c r="P145" s="78"/>
      <c r="Q145" s="78"/>
      <c r="R145" s="78"/>
    </row>
    <row r="146" spans="1:18" s="36" customFormat="1">
      <c r="A146" s="40"/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81"/>
      <c r="O146" s="78"/>
      <c r="P146" s="78"/>
      <c r="Q146" s="78"/>
      <c r="R146" s="78"/>
    </row>
    <row r="147" spans="1:18" s="36" customFormat="1">
      <c r="A147" s="40"/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81"/>
      <c r="O147" s="78"/>
      <c r="P147" s="78"/>
      <c r="Q147" s="78"/>
      <c r="R147" s="78"/>
    </row>
    <row r="148" spans="1:18" s="36" customFormat="1">
      <c r="A148" s="40"/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81"/>
      <c r="O148" s="78"/>
      <c r="P148" s="78"/>
      <c r="Q148" s="78"/>
      <c r="R148" s="78"/>
    </row>
    <row r="149" spans="1:18" s="36" customFormat="1">
      <c r="A149" s="40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81"/>
      <c r="O149" s="78"/>
      <c r="P149" s="78"/>
      <c r="Q149" s="78"/>
      <c r="R149" s="78"/>
    </row>
    <row r="150" spans="1:18" s="36" customFormat="1">
      <c r="A150" s="40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81"/>
      <c r="O150" s="78"/>
      <c r="P150" s="78"/>
      <c r="Q150" s="78"/>
      <c r="R150" s="78"/>
    </row>
    <row r="151" spans="1:18" s="36" customFormat="1">
      <c r="A151" s="40"/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81"/>
      <c r="O151" s="78"/>
      <c r="P151" s="78"/>
      <c r="Q151" s="78"/>
      <c r="R151" s="78"/>
    </row>
    <row r="152" spans="1:18" s="36" customFormat="1">
      <c r="A152" s="40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81"/>
      <c r="O152" s="78"/>
      <c r="P152" s="78"/>
      <c r="Q152" s="78"/>
      <c r="R152" s="78"/>
    </row>
    <row r="153" spans="1:18" s="36" customFormat="1">
      <c r="A153" s="40"/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81"/>
      <c r="O153" s="78"/>
      <c r="P153" s="78"/>
      <c r="Q153" s="78"/>
      <c r="R153" s="78"/>
    </row>
    <row r="154" spans="1:18" s="36" customFormat="1">
      <c r="A154" s="40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81"/>
      <c r="O154" s="78"/>
      <c r="P154" s="78"/>
      <c r="Q154" s="78"/>
      <c r="R154" s="78"/>
    </row>
    <row r="155" spans="1:18" s="36" customFormat="1">
      <c r="A155" s="40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81"/>
      <c r="O155" s="78"/>
      <c r="P155" s="78"/>
      <c r="Q155" s="78"/>
      <c r="R155" s="78"/>
    </row>
    <row r="156" spans="1:18" s="36" customFormat="1">
      <c r="A156" s="40"/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81"/>
      <c r="O156" s="78"/>
      <c r="P156" s="78"/>
      <c r="Q156" s="78"/>
      <c r="R156" s="78"/>
    </row>
    <row r="157" spans="1:18" s="36" customFormat="1">
      <c r="A157" s="40"/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81"/>
      <c r="O157" s="78"/>
      <c r="P157" s="78"/>
      <c r="Q157" s="78"/>
      <c r="R157" s="78"/>
    </row>
    <row r="158" spans="1:18" s="36" customFormat="1">
      <c r="A158" s="40"/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81"/>
      <c r="O158" s="78"/>
      <c r="P158" s="78"/>
      <c r="Q158" s="78"/>
      <c r="R158" s="78"/>
    </row>
    <row r="159" spans="1:18" s="36" customFormat="1">
      <c r="A159" s="40"/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81"/>
      <c r="O159" s="78"/>
      <c r="P159" s="78"/>
      <c r="Q159" s="78"/>
      <c r="R159" s="78"/>
    </row>
    <row r="160" spans="1:18" s="36" customFormat="1">
      <c r="A160" s="40"/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81"/>
      <c r="O160" s="78"/>
      <c r="P160" s="78"/>
      <c r="Q160" s="78"/>
      <c r="R160" s="78"/>
    </row>
    <row r="161" spans="1:18" s="36" customFormat="1">
      <c r="A161" s="40"/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81"/>
      <c r="O161" s="78"/>
      <c r="P161" s="78"/>
      <c r="Q161" s="78"/>
      <c r="R161" s="78"/>
    </row>
    <row r="162" spans="1:18" s="36" customFormat="1">
      <c r="A162" s="40"/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81"/>
      <c r="O162" s="78"/>
      <c r="P162" s="78"/>
      <c r="Q162" s="78"/>
      <c r="R162" s="78"/>
    </row>
    <row r="163" spans="1:18" s="36" customFormat="1">
      <c r="A163" s="40"/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81"/>
      <c r="O163" s="78"/>
      <c r="P163" s="78"/>
      <c r="Q163" s="78"/>
      <c r="R163" s="78"/>
    </row>
    <row r="164" spans="1:18" s="36" customFormat="1">
      <c r="A164" s="40"/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81"/>
      <c r="O164" s="78"/>
      <c r="P164" s="78"/>
      <c r="Q164" s="78"/>
      <c r="R164" s="78"/>
    </row>
    <row r="165" spans="1:18" s="36" customFormat="1">
      <c r="A165" s="40"/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81"/>
      <c r="O165" s="78"/>
      <c r="P165" s="78"/>
      <c r="Q165" s="78"/>
      <c r="R165" s="78"/>
    </row>
    <row r="166" spans="1:18"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82"/>
      <c r="O166" s="79"/>
      <c r="P166" s="79"/>
      <c r="Q166" s="79"/>
      <c r="R166" s="79"/>
    </row>
    <row r="167" spans="1:18"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82"/>
      <c r="O167" s="79"/>
      <c r="P167" s="79"/>
      <c r="Q167" s="79"/>
      <c r="R167" s="79"/>
    </row>
    <row r="168" spans="1:18">
      <c r="F168" s="79"/>
      <c r="G168" s="79"/>
      <c r="H168" s="79"/>
      <c r="I168" s="79"/>
      <c r="J168" s="79"/>
      <c r="K168" s="79"/>
      <c r="L168" s="79"/>
      <c r="M168" s="79"/>
      <c r="N168" s="82"/>
      <c r="O168" s="79"/>
      <c r="P168" s="79"/>
      <c r="Q168" s="79"/>
      <c r="R168" s="79"/>
    </row>
    <row r="169" spans="1:18">
      <c r="F169" s="79"/>
      <c r="G169" s="79"/>
      <c r="H169" s="79"/>
      <c r="I169" s="79"/>
      <c r="J169" s="79"/>
      <c r="K169" s="79"/>
      <c r="L169" s="79"/>
      <c r="M169" s="79"/>
      <c r="N169" s="82"/>
      <c r="O169" s="79"/>
      <c r="P169" s="79"/>
      <c r="Q169" s="79"/>
      <c r="R169" s="79"/>
    </row>
    <row r="170" spans="1:18">
      <c r="F170" s="79"/>
      <c r="G170" s="79"/>
      <c r="H170" s="79"/>
      <c r="I170" s="79"/>
      <c r="J170" s="79"/>
      <c r="K170" s="79"/>
      <c r="L170" s="79"/>
      <c r="M170" s="79"/>
      <c r="N170" s="82"/>
      <c r="O170" s="79"/>
      <c r="P170" s="79"/>
      <c r="Q170" s="79"/>
      <c r="R170" s="79"/>
    </row>
    <row r="171" spans="1:18">
      <c r="F171" s="79"/>
      <c r="G171" s="79"/>
      <c r="H171" s="79"/>
      <c r="I171" s="79"/>
      <c r="J171" s="79"/>
      <c r="K171" s="79"/>
      <c r="L171" s="79"/>
      <c r="M171" s="79"/>
      <c r="N171" s="82"/>
      <c r="O171" s="79"/>
      <c r="P171" s="79"/>
      <c r="Q171" s="79"/>
      <c r="R171" s="79"/>
    </row>
    <row r="172" spans="1:18">
      <c r="F172" s="79"/>
      <c r="G172" s="79"/>
      <c r="H172" s="79"/>
      <c r="I172" s="79"/>
      <c r="J172" s="79"/>
      <c r="K172" s="79"/>
      <c r="L172" s="79"/>
      <c r="M172" s="79"/>
      <c r="N172" s="82"/>
      <c r="O172" s="79"/>
      <c r="P172" s="79"/>
      <c r="Q172" s="79"/>
      <c r="R172" s="79"/>
    </row>
    <row r="173" spans="1:18">
      <c r="F173" s="79"/>
      <c r="G173" s="79"/>
      <c r="H173" s="79"/>
      <c r="I173" s="79"/>
      <c r="J173" s="79"/>
      <c r="K173" s="79"/>
      <c r="L173" s="79"/>
      <c r="M173" s="79"/>
      <c r="N173" s="82"/>
      <c r="O173" s="79"/>
      <c r="P173" s="79"/>
      <c r="Q173" s="79"/>
      <c r="R173" s="79"/>
    </row>
    <row r="174" spans="1:18">
      <c r="F174" s="79"/>
      <c r="G174" s="79"/>
      <c r="H174" s="79"/>
      <c r="I174" s="79"/>
      <c r="J174" s="79"/>
      <c r="K174" s="79"/>
      <c r="L174" s="79"/>
      <c r="M174" s="79"/>
      <c r="N174" s="82"/>
      <c r="O174" s="79"/>
      <c r="P174" s="79"/>
      <c r="Q174" s="79"/>
      <c r="R174" s="79"/>
    </row>
    <row r="175" spans="1:18">
      <c r="F175" s="79"/>
      <c r="G175" s="79"/>
      <c r="H175" s="79"/>
      <c r="I175" s="79"/>
      <c r="J175" s="79"/>
      <c r="K175" s="79"/>
      <c r="L175" s="79"/>
      <c r="M175" s="79"/>
      <c r="N175" s="82"/>
      <c r="O175" s="79"/>
      <c r="P175" s="79"/>
      <c r="Q175" s="79"/>
      <c r="R175" s="79"/>
    </row>
    <row r="176" spans="1:18">
      <c r="F176" s="79"/>
      <c r="G176" s="79"/>
      <c r="H176" s="79"/>
      <c r="I176" s="79"/>
      <c r="J176" s="79"/>
      <c r="K176" s="79"/>
      <c r="L176" s="79"/>
      <c r="M176" s="79"/>
      <c r="N176" s="82"/>
      <c r="O176" s="79"/>
      <c r="P176" s="79"/>
      <c r="Q176" s="79"/>
      <c r="R176" s="79"/>
    </row>
    <row r="177" spans="6:18">
      <c r="F177" s="79"/>
      <c r="G177" s="79"/>
      <c r="H177" s="79"/>
      <c r="I177" s="79"/>
      <c r="J177" s="79"/>
      <c r="K177" s="79"/>
      <c r="L177" s="79"/>
      <c r="M177" s="79"/>
      <c r="N177" s="82"/>
      <c r="O177" s="79"/>
      <c r="P177" s="79"/>
      <c r="Q177" s="79"/>
      <c r="R177" s="79"/>
    </row>
    <row r="178" spans="6:18">
      <c r="F178" s="79"/>
      <c r="G178" s="79"/>
      <c r="H178" s="79"/>
      <c r="I178" s="79"/>
      <c r="J178" s="79"/>
      <c r="K178" s="79"/>
      <c r="L178" s="79"/>
      <c r="M178" s="79"/>
      <c r="N178" s="82"/>
      <c r="O178" s="79"/>
      <c r="P178" s="79"/>
      <c r="Q178" s="79"/>
      <c r="R178" s="79"/>
    </row>
    <row r="179" spans="6:18">
      <c r="F179" s="79"/>
      <c r="G179" s="79"/>
      <c r="H179" s="79"/>
      <c r="I179" s="79"/>
      <c r="J179" s="79"/>
      <c r="K179" s="79"/>
      <c r="L179" s="79"/>
      <c r="M179" s="79"/>
      <c r="N179" s="82"/>
      <c r="O179" s="79"/>
      <c r="P179" s="79"/>
      <c r="Q179" s="79"/>
      <c r="R179" s="79"/>
    </row>
    <row r="180" spans="6:18">
      <c r="F180" s="79"/>
      <c r="G180" s="79"/>
      <c r="H180" s="79"/>
      <c r="I180" s="79"/>
      <c r="J180" s="79"/>
      <c r="K180" s="79"/>
      <c r="L180" s="79"/>
      <c r="M180" s="79"/>
      <c r="N180" s="82"/>
      <c r="O180" s="79"/>
      <c r="P180" s="79"/>
      <c r="Q180" s="79"/>
      <c r="R180" s="79"/>
    </row>
    <row r="181" spans="6:18">
      <c r="F181" s="79"/>
      <c r="G181" s="79"/>
      <c r="H181" s="79"/>
      <c r="I181" s="79"/>
      <c r="J181" s="79"/>
      <c r="K181" s="79"/>
      <c r="L181" s="79"/>
      <c r="M181" s="79"/>
    </row>
    <row r="182" spans="6:18">
      <c r="F182" s="79"/>
      <c r="G182" s="79"/>
      <c r="H182" s="79"/>
      <c r="I182" s="79"/>
      <c r="J182" s="79"/>
      <c r="K182" s="79"/>
      <c r="L182" s="79"/>
      <c r="M182" s="79"/>
    </row>
    <row r="183" spans="6:18">
      <c r="F183" s="79"/>
      <c r="G183" s="79"/>
      <c r="H183" s="79"/>
      <c r="I183" s="79"/>
      <c r="J183" s="79"/>
      <c r="K183" s="79"/>
      <c r="L183" s="79"/>
      <c r="M183" s="79"/>
    </row>
    <row r="184" spans="6:18">
      <c r="F184" s="79"/>
      <c r="G184" s="79"/>
      <c r="H184" s="79"/>
      <c r="I184" s="79"/>
      <c r="J184" s="79"/>
      <c r="K184" s="79"/>
      <c r="L184" s="79"/>
      <c r="M184" s="79"/>
    </row>
    <row r="185" spans="6:18">
      <c r="F185" s="79"/>
      <c r="G185" s="79"/>
      <c r="H185" s="79"/>
      <c r="I185" s="79"/>
      <c r="J185" s="79"/>
      <c r="K185" s="79"/>
      <c r="L185" s="79"/>
      <c r="M185" s="79"/>
    </row>
    <row r="186" spans="6:18">
      <c r="F186" s="79"/>
      <c r="G186" s="79"/>
      <c r="H186" s="79"/>
      <c r="I186" s="79"/>
      <c r="J186" s="79"/>
      <c r="K186" s="79"/>
      <c r="L186" s="79"/>
      <c r="M186" s="79"/>
    </row>
    <row r="187" spans="6:18">
      <c r="F187" s="79"/>
      <c r="G187" s="79"/>
      <c r="H187" s="79"/>
      <c r="I187" s="79"/>
      <c r="J187" s="79"/>
      <c r="K187" s="79"/>
      <c r="L187" s="79"/>
      <c r="M187" s="79"/>
    </row>
    <row r="188" spans="6:18">
      <c r="F188" s="79"/>
      <c r="G188" s="79"/>
      <c r="H188" s="79"/>
      <c r="I188" s="79"/>
      <c r="J188" s="79"/>
      <c r="K188" s="79"/>
      <c r="L188" s="79"/>
      <c r="M188" s="79"/>
    </row>
    <row r="189" spans="6:18">
      <c r="F189" s="79"/>
      <c r="G189" s="79"/>
      <c r="H189" s="79"/>
      <c r="I189" s="79"/>
      <c r="J189" s="79"/>
      <c r="K189" s="79"/>
      <c r="L189" s="79"/>
      <c r="M189" s="79"/>
    </row>
    <row r="190" spans="6:18">
      <c r="F190" s="79"/>
      <c r="G190" s="79"/>
      <c r="H190" s="79"/>
      <c r="I190" s="79"/>
      <c r="J190" s="79"/>
      <c r="K190" s="79"/>
      <c r="L190" s="79"/>
      <c r="M190" s="79"/>
    </row>
    <row r="191" spans="6:18">
      <c r="F191" s="79"/>
      <c r="G191" s="79"/>
      <c r="H191" s="79"/>
      <c r="I191" s="79"/>
      <c r="J191" s="79"/>
      <c r="K191" s="79"/>
      <c r="L191" s="79"/>
      <c r="M191" s="79"/>
    </row>
    <row r="192" spans="6:18">
      <c r="F192" s="79"/>
      <c r="G192" s="79"/>
      <c r="H192" s="79"/>
      <c r="I192" s="79"/>
      <c r="J192" s="79"/>
      <c r="K192" s="79"/>
      <c r="L192" s="79"/>
      <c r="M192" s="79"/>
    </row>
    <row r="193" spans="6:13">
      <c r="F193" s="79"/>
      <c r="G193" s="79"/>
      <c r="H193" s="79"/>
      <c r="I193" s="79"/>
      <c r="J193" s="79"/>
      <c r="K193" s="79"/>
      <c r="L193" s="79"/>
      <c r="M193" s="79"/>
    </row>
    <row r="194" spans="6:13">
      <c r="F194" s="79"/>
      <c r="G194" s="79"/>
      <c r="H194" s="79"/>
      <c r="I194" s="79"/>
      <c r="J194" s="79"/>
      <c r="K194" s="79"/>
      <c r="L194" s="79"/>
      <c r="M194" s="79"/>
    </row>
    <row r="195" spans="6:13">
      <c r="F195" s="79"/>
      <c r="G195" s="79"/>
      <c r="H195" s="79"/>
      <c r="I195" s="79"/>
      <c r="J195" s="79"/>
      <c r="K195" s="79"/>
      <c r="L195" s="79"/>
      <c r="M195" s="79"/>
    </row>
    <row r="196" spans="6:13">
      <c r="F196" s="79"/>
      <c r="G196" s="79"/>
      <c r="H196" s="79"/>
      <c r="I196" s="79"/>
      <c r="J196" s="79"/>
      <c r="K196" s="79"/>
      <c r="L196" s="79"/>
      <c r="M196" s="79"/>
    </row>
    <row r="197" spans="6:13">
      <c r="F197" s="79"/>
      <c r="G197" s="79"/>
      <c r="H197" s="79"/>
      <c r="I197" s="79"/>
      <c r="J197" s="79"/>
      <c r="K197" s="79"/>
      <c r="L197" s="79"/>
      <c r="M197" s="79"/>
    </row>
    <row r="198" spans="6:13">
      <c r="F198" s="79"/>
      <c r="G198" s="79"/>
      <c r="H198" s="79"/>
      <c r="I198" s="79"/>
      <c r="J198" s="79"/>
      <c r="K198" s="79"/>
      <c r="L198" s="79"/>
      <c r="M198" s="79"/>
    </row>
    <row r="199" spans="6:13">
      <c r="F199" s="79"/>
      <c r="G199" s="79"/>
      <c r="H199" s="79"/>
      <c r="I199" s="79"/>
      <c r="J199" s="79"/>
      <c r="K199" s="79"/>
      <c r="L199" s="79"/>
      <c r="M199" s="79"/>
    </row>
    <row r="200" spans="6:13">
      <c r="F200" s="79"/>
      <c r="G200" s="79"/>
      <c r="H200" s="79"/>
      <c r="I200" s="79"/>
      <c r="J200" s="79"/>
      <c r="K200" s="79"/>
      <c r="L200" s="79"/>
      <c r="M200" s="79"/>
    </row>
    <row r="201" spans="6:13">
      <c r="F201" s="79"/>
      <c r="G201" s="79"/>
      <c r="H201" s="79"/>
      <c r="I201" s="79"/>
      <c r="J201" s="79"/>
      <c r="K201" s="79"/>
      <c r="L201" s="79"/>
      <c r="M201" s="79"/>
    </row>
    <row r="202" spans="6:13">
      <c r="F202" s="79"/>
      <c r="G202" s="79"/>
      <c r="H202" s="79"/>
      <c r="I202" s="79"/>
      <c r="J202" s="79"/>
      <c r="K202" s="79"/>
      <c r="L202" s="79"/>
      <c r="M202" s="79"/>
    </row>
    <row r="203" spans="6:13">
      <c r="F203" s="79"/>
      <c r="G203" s="79"/>
      <c r="H203" s="79"/>
      <c r="I203" s="79"/>
      <c r="J203" s="79"/>
      <c r="K203" s="79"/>
      <c r="L203" s="79"/>
      <c r="M203" s="79"/>
    </row>
    <row r="204" spans="6:13">
      <c r="F204" s="79"/>
      <c r="G204" s="79"/>
      <c r="H204" s="79"/>
      <c r="I204" s="79"/>
      <c r="J204" s="79"/>
      <c r="K204" s="79"/>
      <c r="L204" s="79"/>
      <c r="M204" s="79"/>
    </row>
    <row r="205" spans="6:13">
      <c r="F205" s="79"/>
      <c r="G205" s="79"/>
      <c r="H205" s="79"/>
      <c r="I205" s="79"/>
      <c r="J205" s="79"/>
      <c r="K205" s="79"/>
      <c r="L205" s="79"/>
      <c r="M205" s="79"/>
    </row>
    <row r="206" spans="6:13">
      <c r="F206" s="79"/>
      <c r="G206" s="79"/>
      <c r="H206" s="79"/>
      <c r="I206" s="79"/>
      <c r="J206" s="79"/>
      <c r="K206" s="79"/>
      <c r="L206" s="79"/>
      <c r="M206" s="79"/>
    </row>
    <row r="207" spans="6:13">
      <c r="F207" s="79"/>
      <c r="G207" s="79"/>
      <c r="H207" s="79"/>
      <c r="I207" s="79"/>
      <c r="J207" s="79"/>
      <c r="K207" s="79"/>
      <c r="L207" s="79"/>
      <c r="M207" s="79"/>
    </row>
    <row r="208" spans="6:13">
      <c r="F208" s="79"/>
      <c r="G208" s="79"/>
      <c r="H208" s="79"/>
      <c r="I208" s="79"/>
      <c r="J208" s="79"/>
      <c r="K208" s="79"/>
      <c r="L208" s="79"/>
      <c r="M208" s="79"/>
    </row>
    <row r="209" spans="6:13">
      <c r="F209" s="79"/>
      <c r="G209" s="79"/>
      <c r="H209" s="79"/>
      <c r="I209" s="79"/>
      <c r="J209" s="79"/>
      <c r="K209" s="79"/>
      <c r="L209" s="79"/>
      <c r="M209" s="79"/>
    </row>
    <row r="210" spans="6:13">
      <c r="F210" s="79"/>
      <c r="G210" s="79"/>
      <c r="H210" s="79"/>
      <c r="I210" s="79"/>
      <c r="J210" s="79"/>
      <c r="K210" s="79"/>
      <c r="L210" s="79"/>
      <c r="M210" s="79"/>
    </row>
    <row r="211" spans="6:13">
      <c r="F211" s="79"/>
      <c r="G211" s="79"/>
      <c r="H211" s="79"/>
      <c r="I211" s="79"/>
      <c r="J211" s="79"/>
      <c r="K211" s="79"/>
      <c r="L211" s="79"/>
      <c r="M211" s="79"/>
    </row>
    <row r="212" spans="6:13">
      <c r="F212" s="79"/>
      <c r="G212" s="79"/>
      <c r="H212" s="79"/>
      <c r="I212" s="79"/>
      <c r="J212" s="79"/>
      <c r="K212" s="79"/>
      <c r="L212" s="79"/>
      <c r="M212" s="79"/>
    </row>
    <row r="213" spans="6:13">
      <c r="F213" s="79"/>
      <c r="G213" s="79"/>
      <c r="H213" s="79"/>
      <c r="I213" s="79"/>
      <c r="J213" s="79"/>
      <c r="K213" s="79"/>
      <c r="L213" s="79"/>
      <c r="M213" s="79"/>
    </row>
  </sheetData>
  <mergeCells count="57">
    <mergeCell ref="A47:B47"/>
    <mergeCell ref="B5:C5"/>
    <mergeCell ref="B2:R2"/>
    <mergeCell ref="B3:R3"/>
    <mergeCell ref="B4:R4"/>
    <mergeCell ref="G124:M124"/>
    <mergeCell ref="B48:H48"/>
    <mergeCell ref="B49:H49"/>
    <mergeCell ref="B50:H50"/>
    <mergeCell ref="B51:H51"/>
    <mergeCell ref="B52:H52"/>
    <mergeCell ref="B53:H53"/>
    <mergeCell ref="B54:H54"/>
    <mergeCell ref="B55:H55"/>
    <mergeCell ref="B56:H56"/>
    <mergeCell ref="G120:M120"/>
    <mergeCell ref="G121:M121"/>
    <mergeCell ref="G122:M122"/>
    <mergeCell ref="G123:M123"/>
    <mergeCell ref="G116:M116"/>
    <mergeCell ref="G117:M117"/>
    <mergeCell ref="G118:M118"/>
    <mergeCell ref="G119:M119"/>
    <mergeCell ref="G112:M112"/>
    <mergeCell ref="G113:M113"/>
    <mergeCell ref="G114:M114"/>
    <mergeCell ref="G115:M115"/>
    <mergeCell ref="G108:M108"/>
    <mergeCell ref="G109:M109"/>
    <mergeCell ref="G110:M110"/>
    <mergeCell ref="G111:M111"/>
    <mergeCell ref="G104:M104"/>
    <mergeCell ref="G105:M105"/>
    <mergeCell ref="G106:M106"/>
    <mergeCell ref="G107:M107"/>
    <mergeCell ref="G100:M100"/>
    <mergeCell ref="G101:M101"/>
    <mergeCell ref="G102:M102"/>
    <mergeCell ref="G103:M103"/>
    <mergeCell ref="B73:H73"/>
    <mergeCell ref="B74:H74"/>
    <mergeCell ref="B72:H72"/>
    <mergeCell ref="B61:H61"/>
    <mergeCell ref="B62:H62"/>
    <mergeCell ref="B63:H63"/>
    <mergeCell ref="B64:H64"/>
    <mergeCell ref="B68:H68"/>
    <mergeCell ref="B69:H69"/>
    <mergeCell ref="B70:H70"/>
    <mergeCell ref="B71:H71"/>
    <mergeCell ref="B66:H66"/>
    <mergeCell ref="B67:H67"/>
    <mergeCell ref="B57:H57"/>
    <mergeCell ref="B58:H58"/>
    <mergeCell ref="B59:H59"/>
    <mergeCell ref="B60:H60"/>
    <mergeCell ref="B65:H65"/>
  </mergeCells>
  <phoneticPr fontId="2" type="noConversion"/>
  <dataValidations disablePrompts="1" xWindow="139" yWindow="180" count="2">
    <dataValidation allowBlank="1" showInputMessage="1" showErrorMessage="1" promptTitle="Changeable:" prompt="You can change years ,Please arrangement years from later to new one." sqref="B6"/>
    <dataValidation allowBlank="1" showErrorMessage="1" promptTitle="Changeable:" prompt="You can change years ,Please arrangement years from later to new one." sqref="C6:M6"/>
  </dataValidations>
  <pageMargins left="0.17" right="0.17" top="1" bottom="1" header="0.5" footer="0.5"/>
  <pageSetup paperSize="9" scale="55" orientation="landscape" r:id="rId1"/>
  <headerFooter alignWithMargins="0"/>
  <rowBreaks count="2" manualBreakCount="2">
    <brk id="44" max="16383" man="1"/>
    <brk id="8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G35"/>
  <sheetViews>
    <sheetView showGridLines="0" rightToLeft="1" zoomScale="80" zoomScaleNormal="80" workbookViewId="0">
      <selection activeCell="J7" sqref="J7"/>
    </sheetView>
  </sheetViews>
  <sheetFormatPr defaultRowHeight="15"/>
  <cols>
    <col min="1" max="1" width="2.85546875" style="44" customWidth="1"/>
    <col min="2" max="2" width="35.140625" style="45" bestFit="1" customWidth="1"/>
    <col min="3" max="3" width="17.140625" style="45" bestFit="1" customWidth="1"/>
    <col min="4" max="7" width="15.7109375" style="45" customWidth="1"/>
    <col min="8" max="9" width="9.140625" style="44"/>
    <col min="10" max="10" width="64.42578125" style="44" customWidth="1"/>
    <col min="11" max="16384" width="9.140625" style="44"/>
  </cols>
  <sheetData>
    <row r="2" spans="2:7" ht="22.5">
      <c r="B2" s="324" t="s">
        <v>141</v>
      </c>
      <c r="C2" s="325"/>
      <c r="D2" s="325"/>
      <c r="E2" s="325"/>
      <c r="F2" s="325"/>
      <c r="G2" s="326"/>
    </row>
    <row r="3" spans="2:7" ht="21.75" customHeight="1">
      <c r="B3" s="244"/>
      <c r="C3" s="243">
        <f>C5</f>
        <v>43466</v>
      </c>
      <c r="D3" s="234" t="s">
        <v>151</v>
      </c>
      <c r="E3" s="236">
        <f>G5</f>
        <v>44927</v>
      </c>
      <c r="F3" s="189"/>
      <c r="G3" s="245"/>
    </row>
    <row r="4" spans="2:7" s="42" customFormat="1">
      <c r="B4" s="246"/>
      <c r="C4" s="190"/>
      <c r="D4" s="190"/>
      <c r="E4" s="190"/>
      <c r="F4" s="190"/>
      <c r="G4" s="247"/>
    </row>
    <row r="5" spans="2:7" s="43" customFormat="1" ht="15" customHeight="1">
      <c r="B5" s="248" t="s">
        <v>96</v>
      </c>
      <c r="C5" s="170">
        <f>BS!C6</f>
        <v>43466</v>
      </c>
      <c r="D5" s="170">
        <f>BS!D6</f>
        <v>43831</v>
      </c>
      <c r="E5" s="170">
        <f>BS!E6</f>
        <v>44197</v>
      </c>
      <c r="F5" s="170">
        <f>BS!F6</f>
        <v>44562</v>
      </c>
      <c r="G5" s="249">
        <f>BS!G6</f>
        <v>44927</v>
      </c>
    </row>
    <row r="6" spans="2:7" s="43" customFormat="1" ht="15" customHeight="1">
      <c r="B6" s="250" t="s">
        <v>119</v>
      </c>
      <c r="C6" s="178"/>
      <c r="D6" s="178"/>
      <c r="E6" s="178"/>
      <c r="F6" s="178"/>
      <c r="G6" s="251"/>
    </row>
    <row r="7" spans="2:7" s="43" customFormat="1" ht="15" customHeight="1">
      <c r="B7" s="191" t="s">
        <v>120</v>
      </c>
      <c r="C7" s="196" t="str">
        <f>IFERROR(PL!C28/BS!C27,"NA")</f>
        <v>NA</v>
      </c>
      <c r="D7" s="186" t="str">
        <f>IFERROR(PL!D28/AVERAGE(BS!D27,BS!C27),"NA")</f>
        <v>NA</v>
      </c>
      <c r="E7" s="186" t="str">
        <f>IFERROR(PL!E28/AVERAGE(BS!E27,BS!D27),"NA")</f>
        <v>NA</v>
      </c>
      <c r="F7" s="186" t="str">
        <f>IFERROR(PL!F28/AVERAGE(BS!F27,BS!E27),"NA")</f>
        <v>NA</v>
      </c>
      <c r="G7" s="252" t="str">
        <f>IFERROR(PL!G28/AVERAGE(BS!G27,BS!F27),"NA")</f>
        <v>NA</v>
      </c>
    </row>
    <row r="8" spans="2:7" s="43" customFormat="1" ht="15" customHeight="1">
      <c r="B8" s="253" t="s">
        <v>121</v>
      </c>
      <c r="C8" s="197" t="str">
        <f>IFERROR(PL!C28/BS!C48,"NA")</f>
        <v>NA</v>
      </c>
      <c r="D8" s="186" t="str">
        <f>IFERROR(PL!D28/AVERAGE(BS!D48,BS!C48),"NA")</f>
        <v>NA</v>
      </c>
      <c r="E8" s="186" t="str">
        <f>IFERROR(PL!E28/AVERAGE(BS!E48,BS!D48),"NA")</f>
        <v>NA</v>
      </c>
      <c r="F8" s="186" t="str">
        <f>IFERROR(PL!F28/AVERAGE(BS!F48,BS!E48),"NA")</f>
        <v>NA</v>
      </c>
      <c r="G8" s="192" t="str">
        <f>IFERROR(PL!G28/AVERAGE(BS!G48,BS!F48),"NA")</f>
        <v>NA</v>
      </c>
    </row>
    <row r="9" spans="2:7" s="43" customFormat="1" ht="15" customHeight="1">
      <c r="B9" s="202" t="s">
        <v>122</v>
      </c>
      <c r="C9" s="198"/>
      <c r="D9" s="187"/>
      <c r="E9" s="187"/>
      <c r="F9" s="187"/>
      <c r="G9" s="254"/>
    </row>
    <row r="10" spans="2:7" ht="15" customHeight="1">
      <c r="B10" s="201" t="s">
        <v>123</v>
      </c>
      <c r="C10" s="197" t="str">
        <f>IFERROR(PL!C8/PL!B8-1,"NA")</f>
        <v>NA</v>
      </c>
      <c r="D10" s="186" t="str">
        <f>IFERROR(((PL!D8-PL!C8)/PL!C8),"NA")</f>
        <v>NA</v>
      </c>
      <c r="E10" s="186" t="str">
        <f>IFERROR(((PL!E8-PL!D8)/PL!D8),"NA")</f>
        <v>NA</v>
      </c>
      <c r="F10" s="186" t="str">
        <f>IFERROR(((PL!F8-PL!E8)/PL!E8),"NA")</f>
        <v>NA</v>
      </c>
      <c r="G10" s="192" t="str">
        <f>IFERROR(((PL!G8-PL!F8)/PL!F8),"NA")</f>
        <v>NA</v>
      </c>
    </row>
    <row r="11" spans="2:7" ht="15" customHeight="1">
      <c r="B11" s="191" t="s">
        <v>124</v>
      </c>
      <c r="C11" s="197" t="str">
        <f>IFERROR(PL!C10/PL!C8,"NA")</f>
        <v>NA</v>
      </c>
      <c r="D11" s="186" t="str">
        <f>IFERROR(PL!D10/PL!D8,"NA")</f>
        <v>NA</v>
      </c>
      <c r="E11" s="186" t="str">
        <f>IFERROR(PL!E10/PL!E8,"NA")</f>
        <v>NA</v>
      </c>
      <c r="F11" s="186" t="str">
        <f>IFERROR(PL!F10/PL!F8,"NA")</f>
        <v>NA</v>
      </c>
      <c r="G11" s="255" t="str">
        <f>IFERROR(PL!G10/PL!G8,"NA")</f>
        <v>NA</v>
      </c>
    </row>
    <row r="12" spans="2:7" ht="15" customHeight="1">
      <c r="B12" s="191" t="s">
        <v>125</v>
      </c>
      <c r="C12" s="197" t="str">
        <f>IFERROR(PL!C20/PL!C8,"NA")</f>
        <v>NA</v>
      </c>
      <c r="D12" s="186" t="str">
        <f>IFERROR(PL!D20/PL!D8,"NA")</f>
        <v>NA</v>
      </c>
      <c r="E12" s="186" t="str">
        <f>IFERROR(PL!E20/PL!E8,"NA")</f>
        <v>NA</v>
      </c>
      <c r="F12" s="186" t="str">
        <f>IFERROR(PL!F20/PL!F8,"NA")</f>
        <v>NA</v>
      </c>
      <c r="G12" s="192" t="str">
        <f>IFERROR(PL!G20/PL!G8,"NA")</f>
        <v>NA</v>
      </c>
    </row>
    <row r="13" spans="2:7" ht="15" customHeight="1">
      <c r="B13" s="191" t="s">
        <v>126</v>
      </c>
      <c r="C13" s="197" t="str">
        <f>IFERROR(PL!C28/PL!C8,"NA")</f>
        <v>NA</v>
      </c>
      <c r="D13" s="186" t="str">
        <f>IFERROR(PL!D28/PL!D8,"NA")</f>
        <v>NA</v>
      </c>
      <c r="E13" s="186" t="str">
        <f>IFERROR(PL!E28/PL!E8,"NA")</f>
        <v>NA</v>
      </c>
      <c r="F13" s="186" t="str">
        <f>IFERROR(PL!F28/PL!F8,"NA")</f>
        <v>NA</v>
      </c>
      <c r="G13" s="192" t="str">
        <f>IFERROR(PL!G28/PL!G8,"NA")</f>
        <v>NA</v>
      </c>
    </row>
    <row r="14" spans="2:7" ht="15" customHeight="1">
      <c r="B14" s="253" t="s">
        <v>78</v>
      </c>
      <c r="C14" s="199">
        <f>PL!C23+PL!C14+PL!C15</f>
        <v>0</v>
      </c>
      <c r="D14" s="188">
        <f>PL!D23+PL!D14+PL!D15</f>
        <v>0</v>
      </c>
      <c r="E14" s="188">
        <f>PL!E23+PL!E14+PL!E15</f>
        <v>0</v>
      </c>
      <c r="F14" s="188">
        <f>PL!F23+PL!F14+PL!F15</f>
        <v>0</v>
      </c>
      <c r="G14" s="256">
        <f>PL!G23+PL!G14+PL!G15</f>
        <v>0</v>
      </c>
    </row>
    <row r="15" spans="2:7" ht="15" customHeight="1">
      <c r="B15" s="202" t="s">
        <v>127</v>
      </c>
      <c r="C15" s="198"/>
      <c r="D15" s="187"/>
      <c r="E15" s="187"/>
      <c r="F15" s="187"/>
      <c r="G15" s="254"/>
    </row>
    <row r="16" spans="2:7" ht="15" customHeight="1">
      <c r="B16" s="201" t="s">
        <v>128</v>
      </c>
      <c r="C16" s="199" t="str">
        <f>IFERROR(PL!C8/BS!C27,"NA")</f>
        <v>NA</v>
      </c>
      <c r="D16" s="188" t="str">
        <f>IFERROR(PL!D8/AVERAGE(BS!D27,BS!C27),"NA")</f>
        <v>NA</v>
      </c>
      <c r="E16" s="188" t="str">
        <f>IFERROR(PL!E8/AVERAGE(BS!E27,BS!D27),"NA")</f>
        <v>NA</v>
      </c>
      <c r="F16" s="188" t="str">
        <f>IFERROR(PL!F8/AVERAGEA(BS!F27,BS!E27),"NA")</f>
        <v>NA</v>
      </c>
      <c r="G16" s="256" t="str">
        <f>IFERROR(PL!G8/AVERAGE(BS!G27,BS!F27),"NA")</f>
        <v>NA</v>
      </c>
    </row>
    <row r="17" spans="2:7" ht="15" customHeight="1">
      <c r="B17" s="191" t="s">
        <v>129</v>
      </c>
      <c r="C17" s="199" t="str">
        <f>IFERROR(PL!C8/BS!C22,"NA")</f>
        <v>NA</v>
      </c>
      <c r="D17" s="188" t="str">
        <f>IFERROR(PL!D8/AVERAGE(BS!D22,BS!C22),"NA")</f>
        <v>NA</v>
      </c>
      <c r="E17" s="188" t="str">
        <f>IFERROR(PL!E8/AVERAGE(BS!E22,BS!D22),"NA")</f>
        <v>NA</v>
      </c>
      <c r="F17" s="188" t="str">
        <f>IFERROR(PL!F8/AVERAGE(BS!F22,BS!E22),"NA")</f>
        <v>NA</v>
      </c>
      <c r="G17" s="256" t="str">
        <f>IFERROR(PL!G8/AVERAGE(BS!G22,BS!F22),"NA")</f>
        <v>NA</v>
      </c>
    </row>
    <row r="18" spans="2:7" ht="15" customHeight="1">
      <c r="B18" s="191" t="s">
        <v>77</v>
      </c>
      <c r="C18" s="199">
        <f>BS!C15-BS!C36</f>
        <v>0</v>
      </c>
      <c r="D18" s="199">
        <f>BS!D15-BS!D36</f>
        <v>0</v>
      </c>
      <c r="E18" s="199">
        <f>BS!E15-BS!E36</f>
        <v>0</v>
      </c>
      <c r="F18" s="199">
        <f>BS!F15-BS!F36</f>
        <v>0</v>
      </c>
      <c r="G18" s="257">
        <f>BS!G15-BS!G36</f>
        <v>0</v>
      </c>
    </row>
    <row r="19" spans="2:7" ht="15" customHeight="1">
      <c r="B19" s="191" t="s">
        <v>130</v>
      </c>
      <c r="C19" s="258" t="str">
        <f>IFERROR(PL!C8/RATIOS!C18,"NA")</f>
        <v>NA</v>
      </c>
      <c r="D19" s="259" t="str">
        <f>IFERROR(PL!D8/RATIOS!D18,"NA")</f>
        <v>NA</v>
      </c>
      <c r="E19" s="259" t="str">
        <f>IFERROR(PL!E8/RATIOS!E18,"NA")</f>
        <v>NA</v>
      </c>
      <c r="F19" s="259" t="str">
        <f>IFERROR(PL!F8/RATIOS!F18,"NA")</f>
        <v>NA</v>
      </c>
      <c r="G19" s="259" t="str">
        <f>IFERROR(PL!G8/RATIOS!G18,"NA")</f>
        <v>NA</v>
      </c>
    </row>
    <row r="20" spans="2:7" ht="15" customHeight="1">
      <c r="B20" s="191" t="s">
        <v>142</v>
      </c>
      <c r="C20" s="260" t="str">
        <f>IFERROR(((BS!C10+BS!C11)/PL!C8)*365,"NA")</f>
        <v>NA</v>
      </c>
      <c r="D20" s="261" t="str">
        <f>IFERROR(((BS!D10+BS!D11)/PL!D8)*365,"NA")</f>
        <v>NA</v>
      </c>
      <c r="E20" s="261" t="str">
        <f>IFERROR(((BS!E10+BS!E11)/PL!E8)*365,"NA")</f>
        <v>NA</v>
      </c>
      <c r="F20" s="261" t="str">
        <f>IFERROR(((BS!F10+BS!F11)/PL!F8)*365,"NA")</f>
        <v>NA</v>
      </c>
      <c r="G20" s="262" t="str">
        <f>IFERROR(((BS!G10+BS!G11)/PL!G8)*365,"NA")</f>
        <v>NA</v>
      </c>
    </row>
    <row r="21" spans="2:7" ht="15" customHeight="1">
      <c r="B21" s="191" t="s">
        <v>143</v>
      </c>
      <c r="C21" s="260" t="str">
        <f>IFERROR((BS!C12/PL!C9)*365,"NA")</f>
        <v>NA</v>
      </c>
      <c r="D21" s="260" t="str">
        <f>IFERROR((AVERAGE(BS!D12,BS!C12)/PL!D9)*365,"NA")</f>
        <v>NA</v>
      </c>
      <c r="E21" s="260" t="str">
        <f>IFERROR((AVERAGE(BS!E12,BS!D12)/PL!E9)*365,"NA")</f>
        <v>NA</v>
      </c>
      <c r="F21" s="260" t="str">
        <f>IFERROR((AVERAGE(BS!F12,BS!E12)/PL!F9)*365,"NA")</f>
        <v>NA</v>
      </c>
      <c r="G21" s="260" t="str">
        <f>IFERROR((AVERAGE(BS!G12,BS!F12)/PL!G9)*365,"NA")</f>
        <v>NA</v>
      </c>
    </row>
    <row r="22" spans="2:7" ht="15" customHeight="1">
      <c r="B22" s="191" t="s">
        <v>144</v>
      </c>
      <c r="C22" s="260" t="str">
        <f>IFERROR(((BS!C30+BS!C31)/(BS!C12+PL!C9))*365,"NA")</f>
        <v>NA</v>
      </c>
      <c r="D22" s="260" t="str">
        <f>IFERROR(((BS!D30+BS!D31)/(BS!D12+PL!D9-BS!C12))*365,"NA")</f>
        <v>NA</v>
      </c>
      <c r="E22" s="260" t="str">
        <f>IFERROR(((BS!E30+BS!E31)/(BS!E12+PL!E9-BS!D12))*365,"NA")</f>
        <v>NA</v>
      </c>
      <c r="F22" s="260" t="str">
        <f>IFERROR(((BS!F30+BS!F31)/(BS!F12+PL!F9-BS!E12))*365,"NA")</f>
        <v>NA</v>
      </c>
      <c r="G22" s="260" t="str">
        <f>IFERROR(((BS!G30+BS!G31)/(BS!G12+PL!G9-BS!F12))*365,"NA")</f>
        <v>NA</v>
      </c>
    </row>
    <row r="23" spans="2:7" ht="15" customHeight="1">
      <c r="B23" s="253" t="s">
        <v>131</v>
      </c>
      <c r="C23" s="260" t="str">
        <f>IFERROR(C20+C21-C22,"NA")</f>
        <v>NA</v>
      </c>
      <c r="D23" s="261" t="str">
        <f>IFERROR(D20+D21-D22,"NA")</f>
        <v>NA</v>
      </c>
      <c r="E23" s="261" t="str">
        <f t="shared" ref="E23:G23" si="0">IFERROR(E20+E21-E22,"NA")</f>
        <v>NA</v>
      </c>
      <c r="F23" s="261" t="str">
        <f t="shared" si="0"/>
        <v>NA</v>
      </c>
      <c r="G23" s="261" t="str">
        <f t="shared" si="0"/>
        <v>NA</v>
      </c>
    </row>
    <row r="24" spans="2:7" ht="15" customHeight="1">
      <c r="B24" s="202" t="s">
        <v>132</v>
      </c>
      <c r="C24" s="198"/>
      <c r="D24" s="187"/>
      <c r="E24" s="187"/>
      <c r="F24" s="187"/>
      <c r="G24" s="254"/>
    </row>
    <row r="25" spans="2:7" s="42" customFormat="1" ht="15" customHeight="1">
      <c r="B25" s="201" t="s">
        <v>133</v>
      </c>
      <c r="C25" s="230" t="str">
        <f>IFERROR(BS!C15/BS!C36,"NA")</f>
        <v>NA</v>
      </c>
      <c r="D25" s="231" t="str">
        <f>IFERROR(BS!D15/BS!D36,"NA")</f>
        <v>NA</v>
      </c>
      <c r="E25" s="231" t="str">
        <f>IFERROR(BS!E15/BS!E36,"NA")</f>
        <v>NA</v>
      </c>
      <c r="F25" s="231" t="str">
        <f>IFERROR(BS!F15/BS!F36,"NA")</f>
        <v>NA</v>
      </c>
      <c r="G25" s="232" t="str">
        <f>IFERROR(BS!G15/BS!G36,"NA")</f>
        <v>NA</v>
      </c>
    </row>
    <row r="26" spans="2:7" s="42" customFormat="1" ht="15" customHeight="1">
      <c r="B26" s="191" t="s">
        <v>134</v>
      </c>
      <c r="C26" s="230" t="str">
        <f>IFERROR((BS!C8+BS!C9+BS!C10+BS!C11)/BS!C36,"NA")</f>
        <v>NA</v>
      </c>
      <c r="D26" s="231" t="str">
        <f>IFERROR((BS!D8+BS!D9+BS!D10+BS!D11)/BS!D36,"NA")</f>
        <v>NA</v>
      </c>
      <c r="E26" s="231" t="str">
        <f>IFERROR((BS!E8+BS!E9+BS!E10+BS!E11)/BS!E36,"NA")</f>
        <v>NA</v>
      </c>
      <c r="F26" s="231" t="str">
        <f>IFERROR((BS!F8+BS!F9+BS!F10+BS!F11)/BS!F36,"NA")</f>
        <v>NA</v>
      </c>
      <c r="G26" s="232" t="str">
        <f>IFERROR((BS!G8+BS!G9+BS!G10+BS!G11)/BS!G36,"NA")</f>
        <v>NA</v>
      </c>
    </row>
    <row r="27" spans="2:7" s="42" customFormat="1" ht="15" customHeight="1">
      <c r="B27" s="191" t="s">
        <v>135</v>
      </c>
      <c r="C27" s="230" t="str">
        <f>IFERROR((BS!C8+BS!C9+BS!C10)/BS!C36,"NA")</f>
        <v>NA</v>
      </c>
      <c r="D27" s="231" t="str">
        <f>IFERROR((BS!D8+BS!D9+BS!D10)/BS!D36,"NA")</f>
        <v>NA</v>
      </c>
      <c r="E27" s="231" t="str">
        <f>IFERROR((BS!E8+BS!E9+BS!E10)/BS!E36,"NA")</f>
        <v>NA</v>
      </c>
      <c r="F27" s="231" t="str">
        <f>IFERROR((BS!F8+BS!F9+BS!F10)/BS!F36,"NA")</f>
        <v>NA</v>
      </c>
      <c r="G27" s="232" t="str">
        <f>IFERROR((BS!G8+BS!G9+BS!G10)/BS!G36,"NA")</f>
        <v>NA</v>
      </c>
    </row>
    <row r="28" spans="2:7" ht="15" customHeight="1">
      <c r="B28" s="191" t="s">
        <v>136</v>
      </c>
      <c r="C28" s="230" t="str">
        <f>IFERROR(BS!C48/BS!C27,"NA")</f>
        <v>NA</v>
      </c>
      <c r="D28" s="230" t="str">
        <f>IFERROR(BS!D48/BS!D27,"NA")</f>
        <v>NA</v>
      </c>
      <c r="E28" s="230" t="str">
        <f>IFERROR(BS!E48/BS!E27,"NA")</f>
        <v>NA</v>
      </c>
      <c r="F28" s="230" t="str">
        <f>IFERROR(BS!F48/BS!F27,"NA")</f>
        <v>NA</v>
      </c>
      <c r="G28" s="230" t="str">
        <f>IFERROR(BS!G48/BS!G27,"NA")</f>
        <v>NA</v>
      </c>
    </row>
    <row r="29" spans="2:7" ht="15" customHeight="1">
      <c r="B29" s="191" t="s">
        <v>137</v>
      </c>
      <c r="C29" s="230" t="str">
        <f>IFERROR((BS!C33+BS!C34+BS!C37+BS!C38)/BS!C27,"NA")</f>
        <v>NA</v>
      </c>
      <c r="D29" s="231" t="str">
        <f>IFERROR((BS!D33+BS!D34+BS!D37+BS!D38)/BS!D27,"NA")</f>
        <v>NA</v>
      </c>
      <c r="E29" s="231" t="str">
        <f>IFERROR((BS!E33+BS!E34+BS!E37+BS!E38)/BS!E27,"NA")</f>
        <v>NA</v>
      </c>
      <c r="F29" s="231" t="str">
        <f>IFERROR((BS!F33+BS!F34+BS!F37+BS!F38)/BS!F27,"NA")</f>
        <v>NA</v>
      </c>
      <c r="G29" s="232" t="str">
        <f>IFERROR((BS!G33+BS!G34+BS!G37+BS!G38)/BS!G27,"NA")</f>
        <v>NA</v>
      </c>
    </row>
    <row r="30" spans="2:7" ht="15" customHeight="1">
      <c r="B30" s="191" t="s">
        <v>79</v>
      </c>
      <c r="C30" s="230" t="str">
        <f>IFERROR(BS!C36/BS!C48,"NA")</f>
        <v>NA</v>
      </c>
      <c r="D30" s="231" t="str">
        <f>IFERROR(BS!D36/BS!D48,"NA")</f>
        <v>NA</v>
      </c>
      <c r="E30" s="231" t="str">
        <f>IFERROR(BS!E36/BS!E48,"NA")</f>
        <v>NA</v>
      </c>
      <c r="F30" s="231" t="str">
        <f>IFERROR(BS!F36/BS!F48,"NA")</f>
        <v>NA</v>
      </c>
      <c r="G30" s="232" t="str">
        <f>IFERROR(BS!G36/BS!G48,"NA")</f>
        <v>NA</v>
      </c>
    </row>
    <row r="31" spans="2:7" ht="15" customHeight="1">
      <c r="B31" s="191" t="s">
        <v>140</v>
      </c>
      <c r="C31" s="230" t="str">
        <f>IFERROR((BS!C33+BS!C34+BS!C39)/BS!C48,"NA")</f>
        <v>NA</v>
      </c>
      <c r="D31" s="230" t="str">
        <f>IFERROR((BS!D33+BS!D34+BS!D39)/BS!D48,"NA")</f>
        <v>NA</v>
      </c>
      <c r="E31" s="230" t="str">
        <f>IFERROR((BS!E33+BS!E34+BS!E39)/BS!E48,"NA")</f>
        <v>NA</v>
      </c>
      <c r="F31" s="230" t="str">
        <f>IFERROR((BS!F33+BS!F34+BS!F39)/BS!F48,"NA")</f>
        <v>NA</v>
      </c>
      <c r="G31" s="230" t="str">
        <f>IFERROR((BS!G33+BS!G34+BS!G39)/BS!G48,"NA")</f>
        <v>NA</v>
      </c>
    </row>
    <row r="32" spans="2:7" ht="15" customHeight="1">
      <c r="B32" s="191" t="s">
        <v>138</v>
      </c>
      <c r="C32" s="230" t="str">
        <f>IFERROR((BS!C33+BS!C34+BS!C37+BS!C38)/(PL!C23+PL!C14+PL!C15),"NA")</f>
        <v>NA</v>
      </c>
      <c r="D32" s="231" t="str">
        <f>IFERROR((BS!D33+BS!D34+BS!D37+BS!D38)/(PL!D23+PL!D14+PL!D15),"NA")</f>
        <v>NA</v>
      </c>
      <c r="E32" s="231" t="str">
        <f>IFERROR((BS!E33+BS!E34+BS!E37+BS!E38)/(PL!E23+PL!E14+PL!E15),"NA")</f>
        <v>NA</v>
      </c>
      <c r="F32" s="231" t="str">
        <f>IFERROR((BS!F33+BS!F34+BS!F37+BS!F38)/(PL!F23+PL!F14+PL!F15),"NA")</f>
        <v>NA</v>
      </c>
      <c r="G32" s="232" t="str">
        <f>IFERROR((BS!G33+BS!G34+BS!G37+BS!G38)/(PL!G23+PL!G14+PL!G15),"NA")</f>
        <v>NA</v>
      </c>
    </row>
    <row r="33" spans="2:7" ht="15" customHeight="1">
      <c r="B33" s="193" t="s">
        <v>139</v>
      </c>
      <c r="C33" s="200" t="str">
        <f>IFERROR((C14)/PL!C15,"NA")</f>
        <v>NA</v>
      </c>
      <c r="D33" s="194" t="str">
        <f>IFERROR((D14)/PL!D15,"NA")</f>
        <v>NA</v>
      </c>
      <c r="E33" s="194" t="str">
        <f>IFERROR((E14)/PL!E15,"NA")</f>
        <v>NA</v>
      </c>
      <c r="F33" s="194" t="str">
        <f>IFERROR((F14)/PL!F15,"NA")</f>
        <v>NA</v>
      </c>
      <c r="G33" s="195" t="str">
        <f>IFERROR((G14)/PL!G15,"NA")</f>
        <v>NA</v>
      </c>
    </row>
    <row r="34" spans="2:7">
      <c r="B34" s="44"/>
    </row>
    <row r="35" spans="2:7">
      <c r="D35" s="181"/>
    </row>
  </sheetData>
  <mergeCells count="1">
    <mergeCell ref="B2:G2"/>
  </mergeCells>
  <phoneticPr fontId="2" type="noConversion"/>
  <pageMargins left="0.75" right="0.75" top="1" bottom="1" header="0.5" footer="0.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PL</vt:lpstr>
      <vt:lpstr>BS</vt:lpstr>
      <vt:lpstr>CF - Indirect</vt:lpstr>
      <vt:lpstr>CF - Direct</vt:lpstr>
      <vt:lpstr>RATIOS</vt:lpstr>
      <vt:lpstr>BS!Print_Area</vt:lpstr>
      <vt:lpstr>'CF - Direct'!Print_Area</vt:lpstr>
      <vt:lpstr>PL!Print_Area</vt:lpstr>
      <vt:lpstr>RATIOS!Print_Area</vt:lpstr>
    </vt:vector>
  </TitlesOfParts>
  <Company>European-Palestinian Credit Guaranty Fund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Baraa Alshaikhqasem</dc:creator>
  <cp:lastModifiedBy>Baraa Qasem</cp:lastModifiedBy>
  <cp:lastPrinted>2019-12-16T08:23:41Z</cp:lastPrinted>
  <dcterms:created xsi:type="dcterms:W3CDTF">2006-11-16T06:22:09Z</dcterms:created>
  <dcterms:modified xsi:type="dcterms:W3CDTF">2019-12-19T07:23:46Z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